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7755" tabRatio="899"/>
  </bookViews>
  <sheets>
    <sheet name="AMPOP" sheetId="54" r:id="rId1"/>
    <sheet name="N 4_hodvacayin" sheetId="4" r:id="rId2"/>
    <sheet name="N 6 nor" sheetId="32" r:id="rId3"/>
    <sheet name="N 6-2" sheetId="33" r:id="rId4"/>
    <sheet name="N 8_taracq" sheetId="9" r:id="rId5"/>
    <sheet name="1016_11005" sheetId="67" r:id="rId6"/>
    <sheet name="1155_11011" sheetId="39" r:id="rId7"/>
    <sheet name="1155_11012" sheetId="40" r:id="rId8"/>
    <sheet name="1155 11013" sheetId="65" r:id="rId9"/>
    <sheet name="1155_11014" sheetId="68" r:id="rId10"/>
    <sheet name="1155_11015" sheetId="38" r:id="rId11"/>
    <sheet name="1155_11016" sheetId="59" r:id="rId12"/>
    <sheet name="1155_11017" sheetId="64" r:id="rId13"/>
    <sheet name="1173_32003" sheetId="46" r:id="rId14"/>
  </sheets>
  <definedNames>
    <definedName name="_Toc501014754" localSheetId="6">'1155_11011'!$A$1</definedName>
    <definedName name="_Toc501014754" localSheetId="7">'1155_11012'!$A$1</definedName>
    <definedName name="_Toc501014754" localSheetId="10">'1155_11015'!$A$1</definedName>
    <definedName name="_xlnm.Print_Area" localSheetId="0">AMPOP!$A$2:$I$20</definedName>
    <definedName name="_xlnm.Print_Titles" localSheetId="0">AMPOP!$4:$5</definedName>
  </definedNames>
  <calcPr calcId="145621"/>
</workbook>
</file>

<file path=xl/calcChain.xml><?xml version="1.0" encoding="utf-8"?>
<calcChain xmlns="http://schemas.openxmlformats.org/spreadsheetml/2006/main">
  <c r="P12" i="9" l="1"/>
  <c r="AB12" i="9"/>
  <c r="AC12" i="9"/>
  <c r="Q12" i="9"/>
  <c r="D12" i="9"/>
  <c r="E12" i="9"/>
  <c r="D13" i="33"/>
  <c r="E13" i="33"/>
  <c r="F13" i="33"/>
  <c r="R13" i="4"/>
  <c r="X13" i="4"/>
  <c r="K13" i="4"/>
  <c r="Q13" i="4"/>
  <c r="D13" i="4"/>
  <c r="J13" i="4"/>
  <c r="F15" i="54"/>
  <c r="G15" i="54"/>
  <c r="E15" i="54"/>
  <c r="F5" i="9" l="1"/>
  <c r="G5" i="9"/>
  <c r="H5" i="9"/>
  <c r="I5" i="9"/>
  <c r="J5" i="9"/>
  <c r="K5" i="9"/>
  <c r="L5" i="9"/>
  <c r="M5" i="9"/>
  <c r="N5" i="9"/>
  <c r="R5" i="9"/>
  <c r="S5" i="9"/>
  <c r="T5" i="9"/>
  <c r="U5" i="9"/>
  <c r="V5" i="9"/>
  <c r="W5" i="9"/>
  <c r="X5" i="9"/>
  <c r="Y5" i="9"/>
  <c r="Z5" i="9"/>
  <c r="F6" i="9"/>
  <c r="G6" i="9"/>
  <c r="H6" i="9"/>
  <c r="I6" i="9"/>
  <c r="J6" i="9"/>
  <c r="K6" i="9"/>
  <c r="L6" i="9"/>
  <c r="M6" i="9"/>
  <c r="N6" i="9"/>
  <c r="R6" i="9"/>
  <c r="S6" i="9"/>
  <c r="T6" i="9"/>
  <c r="U6" i="9"/>
  <c r="V6" i="9"/>
  <c r="W6" i="9"/>
  <c r="X6" i="9"/>
  <c r="Y6" i="9"/>
  <c r="Z6" i="9"/>
  <c r="AC7" i="9"/>
  <c r="AC6" i="9" s="1"/>
  <c r="AB7" i="9"/>
  <c r="AA7" i="9" s="1"/>
  <c r="AA6" i="9" s="1"/>
  <c r="AL6" i="9"/>
  <c r="AK6" i="9"/>
  <c r="AJ6" i="9"/>
  <c r="AI6" i="9"/>
  <c r="AH6" i="9"/>
  <c r="AG6" i="9"/>
  <c r="AF6" i="9"/>
  <c r="AE6" i="9"/>
  <c r="AD6" i="9"/>
  <c r="W7" i="4"/>
  <c r="W6" i="4" s="1"/>
  <c r="V7" i="4"/>
  <c r="V6" i="4" s="1"/>
  <c r="U7" i="4"/>
  <c r="T7" i="4"/>
  <c r="S7" i="4"/>
  <c r="S6" i="4" s="1"/>
  <c r="P7" i="4"/>
  <c r="P6" i="4" s="1"/>
  <c r="O7" i="4"/>
  <c r="O6" i="4" s="1"/>
  <c r="N7" i="4"/>
  <c r="M7" i="4"/>
  <c r="L7" i="4"/>
  <c r="L6" i="4" s="1"/>
  <c r="E6" i="4"/>
  <c r="H6" i="4"/>
  <c r="I6" i="4"/>
  <c r="F7" i="4"/>
  <c r="G7" i="4"/>
  <c r="H7" i="4"/>
  <c r="I7" i="4"/>
  <c r="E7" i="4"/>
  <c r="F10" i="54"/>
  <c r="Q7" i="9" s="1"/>
  <c r="G10" i="54"/>
  <c r="F8" i="33" s="1"/>
  <c r="F7" i="33" s="1"/>
  <c r="E10" i="54"/>
  <c r="E7" i="9" s="1"/>
  <c r="E39" i="67"/>
  <c r="D39" i="67"/>
  <c r="C39" i="67"/>
  <c r="P7" i="9" l="1"/>
  <c r="Q6" i="9"/>
  <c r="D7" i="9"/>
  <c r="D6" i="9" s="1"/>
  <c r="E6" i="9"/>
  <c r="E8" i="33"/>
  <c r="E7" i="33" s="1"/>
  <c r="AB6" i="9"/>
  <c r="D8" i="33"/>
  <c r="D7" i="33" s="1"/>
  <c r="F9" i="54"/>
  <c r="Q8" i="4"/>
  <c r="X8" i="4"/>
  <c r="R8" i="4" s="1"/>
  <c r="R7" i="4" s="1"/>
  <c r="X7" i="4"/>
  <c r="G9" i="54"/>
  <c r="E9" i="54"/>
  <c r="J8" i="4" s="1"/>
  <c r="G17" i="54"/>
  <c r="P6" i="9" l="1"/>
  <c r="O7" i="9"/>
  <c r="O6" i="9" s="1"/>
  <c r="D8" i="4"/>
  <c r="D7" i="4" s="1"/>
  <c r="J7" i="4"/>
  <c r="K8" i="4"/>
  <c r="K7" i="4" s="1"/>
  <c r="Q7" i="4"/>
  <c r="F8" i="9"/>
  <c r="G8" i="9"/>
  <c r="H8" i="9"/>
  <c r="I8" i="9"/>
  <c r="J8" i="9"/>
  <c r="K8" i="9"/>
  <c r="L8" i="9"/>
  <c r="M8" i="9"/>
  <c r="N8" i="9"/>
  <c r="R8" i="9"/>
  <c r="S8" i="9"/>
  <c r="T8" i="9"/>
  <c r="U8" i="9"/>
  <c r="V8" i="9"/>
  <c r="W8" i="9"/>
  <c r="X8" i="9"/>
  <c r="Y8" i="9"/>
  <c r="Z8" i="9"/>
  <c r="AC15" i="9"/>
  <c r="AB15" i="9" s="1"/>
  <c r="Q15" i="9"/>
  <c r="P15" i="9" s="1"/>
  <c r="E15" i="9"/>
  <c r="D15" i="9" s="1"/>
  <c r="E16" i="33"/>
  <c r="F16" i="33"/>
  <c r="D16" i="33"/>
  <c r="E17" i="4"/>
  <c r="G17" i="4"/>
  <c r="H17" i="4"/>
  <c r="I17" i="4"/>
  <c r="J17" i="4"/>
  <c r="E9" i="4"/>
  <c r="F9" i="4"/>
  <c r="H9" i="4"/>
  <c r="I9" i="4"/>
  <c r="J9" i="4"/>
  <c r="L9" i="4"/>
  <c r="M9" i="4"/>
  <c r="O9" i="4"/>
  <c r="P9" i="4"/>
  <c r="Q9" i="4"/>
  <c r="V9" i="4"/>
  <c r="W9" i="4"/>
  <c r="U16" i="4"/>
  <c r="R16" i="4" s="1"/>
  <c r="S9" i="4"/>
  <c r="T9" i="4"/>
  <c r="N16" i="4"/>
  <c r="K16" i="4" s="1"/>
  <c r="Q6" i="4" l="1"/>
  <c r="J6" i="4"/>
  <c r="F15" i="33"/>
  <c r="U15" i="4"/>
  <c r="R15" i="4" s="1"/>
  <c r="G16" i="4"/>
  <c r="D16" i="4" s="1"/>
  <c r="C44" i="46"/>
  <c r="D50" i="38" l="1"/>
  <c r="C50" i="38"/>
  <c r="F14" i="54" l="1"/>
  <c r="G14" i="54"/>
  <c r="E14" i="54"/>
  <c r="E11" i="9" l="1"/>
  <c r="D11" i="9" s="1"/>
  <c r="D12" i="33"/>
  <c r="G12" i="4"/>
  <c r="D12" i="4" s="1"/>
  <c r="F12" i="33"/>
  <c r="U12" i="4"/>
  <c r="R12" i="4" s="1"/>
  <c r="N12" i="4"/>
  <c r="E12" i="33"/>
  <c r="G13" i="54"/>
  <c r="F13" i="54"/>
  <c r="E13" i="54"/>
  <c r="F12" i="54"/>
  <c r="G12" i="54"/>
  <c r="E12" i="54"/>
  <c r="D72" i="40"/>
  <c r="E68" i="40"/>
  <c r="E72" i="40" s="1"/>
  <c r="D68" i="40"/>
  <c r="C68" i="40"/>
  <c r="C72" i="40" s="1"/>
  <c r="U10" i="4" l="1"/>
  <c r="F10" i="33"/>
  <c r="F11" i="33"/>
  <c r="U11" i="4"/>
  <c r="R11" i="4" s="1"/>
  <c r="E10" i="33"/>
  <c r="N10" i="4"/>
  <c r="K10" i="4" s="1"/>
  <c r="E10" i="9"/>
  <c r="D10" i="9" s="1"/>
  <c r="D11" i="33"/>
  <c r="G11" i="4"/>
  <c r="D11" i="4" s="1"/>
  <c r="D10" i="33"/>
  <c r="E9" i="9"/>
  <c r="G10" i="4"/>
  <c r="D10" i="4" s="1"/>
  <c r="E11" i="33"/>
  <c r="N11" i="4"/>
  <c r="K11" i="4" s="1"/>
  <c r="D80" i="39"/>
  <c r="E75" i="39"/>
  <c r="E80" i="39" s="1"/>
  <c r="D75" i="39"/>
  <c r="C75" i="39"/>
  <c r="C80" i="39" s="1"/>
  <c r="R10" i="4" l="1"/>
  <c r="E38" i="59"/>
  <c r="D38" i="59"/>
  <c r="F17" i="54" s="1"/>
  <c r="C38" i="59"/>
  <c r="E17" i="54" s="1"/>
  <c r="E14" i="9" l="1"/>
  <c r="G15" i="4"/>
  <c r="D15" i="33"/>
  <c r="N15" i="4"/>
  <c r="E15" i="33"/>
  <c r="E44" i="46"/>
  <c r="G20" i="54" s="1"/>
  <c r="D44" i="46"/>
  <c r="F20" i="54" s="1"/>
  <c r="E18" i="33" l="1"/>
  <c r="F8" i="54"/>
  <c r="F18" i="33"/>
  <c r="G8" i="54"/>
  <c r="K15" i="4"/>
  <c r="D14" i="9"/>
  <c r="D15" i="4"/>
  <c r="X9" i="4"/>
  <c r="X6" i="4" s="1"/>
  <c r="D53" i="38" l="1"/>
  <c r="C53" i="38"/>
  <c r="AC17" i="9" l="1"/>
  <c r="Q17" i="9"/>
  <c r="T18" i="4"/>
  <c r="M18" i="4"/>
  <c r="E20" i="54"/>
  <c r="E8" i="54" s="1"/>
  <c r="Q10" i="9"/>
  <c r="Q14" i="9"/>
  <c r="AC14" i="9"/>
  <c r="F16" i="54"/>
  <c r="G16" i="54"/>
  <c r="E16" i="54"/>
  <c r="E13" i="9" l="1"/>
  <c r="D14" i="33"/>
  <c r="D9" i="33" s="1"/>
  <c r="G14" i="4"/>
  <c r="U14" i="4"/>
  <c r="F14" i="33"/>
  <c r="F9" i="33" s="1"/>
  <c r="G11" i="54"/>
  <c r="G7" i="54" s="1"/>
  <c r="Q13" i="9"/>
  <c r="E14" i="33"/>
  <c r="E9" i="33" s="1"/>
  <c r="N14" i="4"/>
  <c r="N9" i="4" s="1"/>
  <c r="N6" i="4" s="1"/>
  <c r="F11" i="54"/>
  <c r="F7" i="54" s="1"/>
  <c r="AC11" i="9"/>
  <c r="E11" i="54"/>
  <c r="E7" i="54" s="1"/>
  <c r="E6" i="54" s="1"/>
  <c r="AC9" i="9"/>
  <c r="AC13" i="9"/>
  <c r="Q9" i="9"/>
  <c r="AC10" i="9"/>
  <c r="E17" i="9"/>
  <c r="F18" i="4"/>
  <c r="F17" i="4" s="1"/>
  <c r="F6" i="4" s="1"/>
  <c r="D18" i="33"/>
  <c r="D17" i="33" s="1"/>
  <c r="Q11" i="9"/>
  <c r="Q8" i="9" s="1"/>
  <c r="D6" i="33" l="1"/>
  <c r="AC8" i="9"/>
  <c r="D14" i="4"/>
  <c r="D9" i="4" s="1"/>
  <c r="G9" i="4"/>
  <c r="G6" i="4" s="1"/>
  <c r="R14" i="4"/>
  <c r="R9" i="4" s="1"/>
  <c r="U9" i="4"/>
  <c r="U6" i="4" s="1"/>
  <c r="D13" i="9"/>
  <c r="E8" i="9"/>
  <c r="E19" i="54"/>
  <c r="E16" i="9" s="1"/>
  <c r="F19" i="54"/>
  <c r="Q16" i="9" s="1"/>
  <c r="G19" i="54"/>
  <c r="AC16" i="9" s="1"/>
  <c r="E17" i="33" l="1"/>
  <c r="E6" i="33" s="1"/>
  <c r="F17" i="33"/>
  <c r="F6" i="33" s="1"/>
  <c r="G6" i="54"/>
  <c r="E6" i="32" s="1"/>
  <c r="E11" i="32" s="1"/>
  <c r="F6" i="54"/>
  <c r="D6" i="32" s="1"/>
  <c r="C6" i="32"/>
  <c r="AB11" i="9"/>
  <c r="AB13" i="9"/>
  <c r="AB14" i="9"/>
  <c r="AB9" i="9"/>
  <c r="AB10" i="9"/>
  <c r="AB17" i="9"/>
  <c r="P17" i="9"/>
  <c r="P11" i="9"/>
  <c r="P13" i="9"/>
  <c r="P14" i="9"/>
  <c r="P9" i="9"/>
  <c r="P10" i="9"/>
  <c r="D8" i="9"/>
  <c r="D5" i="9" s="1"/>
  <c r="D9" i="9"/>
  <c r="D16" i="9"/>
  <c r="D17" i="9"/>
  <c r="L17" i="4"/>
  <c r="N17" i="4"/>
  <c r="O17" i="4"/>
  <c r="P17" i="4"/>
  <c r="Q17" i="4"/>
  <c r="U17" i="4"/>
  <c r="V17" i="4"/>
  <c r="W17" i="4"/>
  <c r="X17" i="4"/>
  <c r="T17" i="4"/>
  <c r="T6" i="4" s="1"/>
  <c r="R18" i="4"/>
  <c r="K18" i="4"/>
  <c r="D18" i="4"/>
  <c r="D17" i="4" s="1"/>
  <c r="D6" i="4" s="1"/>
  <c r="P8" i="9" l="1"/>
  <c r="AB8" i="9"/>
  <c r="S17" i="4"/>
  <c r="R17" i="4"/>
  <c r="R6" i="4" s="1"/>
  <c r="K17" i="4"/>
  <c r="M17" i="4"/>
  <c r="M6" i="4" s="1"/>
  <c r="AA11" i="9" l="1"/>
  <c r="AA13" i="9"/>
  <c r="AA14" i="9"/>
  <c r="O11" i="9"/>
  <c r="O13" i="9"/>
  <c r="O14" i="9"/>
  <c r="K12" i="4"/>
  <c r="K14" i="4"/>
  <c r="K9" i="4" l="1"/>
  <c r="K6" i="4" s="1"/>
  <c r="C8" i="32" l="1"/>
  <c r="C11" i="32" s="1"/>
  <c r="D8" i="32"/>
  <c r="D11" i="32" s="1"/>
  <c r="E8" i="32"/>
  <c r="AD8" i="9" l="1"/>
  <c r="AE8" i="9"/>
  <c r="AF8" i="9"/>
  <c r="AG8" i="9"/>
  <c r="AH8" i="9"/>
  <c r="AI8" i="9"/>
  <c r="AJ8" i="9"/>
  <c r="AK8" i="9"/>
  <c r="AL8" i="9"/>
  <c r="AA10" i="9"/>
  <c r="AA17" i="9"/>
  <c r="AE5" i="9" l="1"/>
  <c r="AJ5" i="9"/>
  <c r="AM5" i="9"/>
  <c r="AD5" i="9"/>
  <c r="AK5" i="9"/>
  <c r="AG5" i="9"/>
  <c r="AF5" i="9"/>
  <c r="AH5" i="9"/>
  <c r="AL5" i="9"/>
  <c r="AI5" i="9"/>
  <c r="AA9" i="9"/>
  <c r="AA8" i="9" s="1"/>
  <c r="O17" i="9" l="1"/>
  <c r="O9" i="9"/>
  <c r="O10" i="9"/>
  <c r="O8" i="9" l="1"/>
  <c r="AB16" i="9" l="1"/>
  <c r="AB5" i="9" s="1"/>
  <c r="P16" i="9"/>
  <c r="P5" i="9" s="1"/>
  <c r="O16" i="9" l="1"/>
  <c r="O5" i="9" s="1"/>
  <c r="AA16" i="9"/>
  <c r="AA5" i="9" s="1"/>
</calcChain>
</file>

<file path=xl/sharedStrings.xml><?xml version="1.0" encoding="utf-8"?>
<sst xmlns="http://schemas.openxmlformats.org/spreadsheetml/2006/main" count="859" uniqueCount="387">
  <si>
    <t>2022թ.</t>
  </si>
  <si>
    <t>Ծրագրային դասիչը</t>
  </si>
  <si>
    <t>Ընդամենը</t>
  </si>
  <si>
    <t>Հավելված N 4. Բյուջետային ծրագրերի գծով ամփոփ ծախսերն ըստ բյուջետային ծախսերի տնտեսագիտական դասակարգման հոդվածների</t>
  </si>
  <si>
    <r>
      <rPr>
        <b/>
        <i/>
        <sz val="8"/>
        <rFont val="GHEA Grapalat"/>
        <family val="3"/>
      </rPr>
      <t>5133</t>
    </r>
    <r>
      <rPr>
        <i/>
        <sz val="8"/>
        <rFont val="GHEA Grapalat"/>
        <family val="3"/>
      </rPr>
      <t xml:space="preserve">
Գեոդեզիական  քարտեզագրական ծախսեր</t>
    </r>
  </si>
  <si>
    <r>
      <rPr>
        <b/>
        <i/>
        <sz val="8"/>
        <rFont val="GHEA Grapalat"/>
        <family val="3"/>
      </rPr>
      <t>5134</t>
    </r>
    <r>
      <rPr>
        <i/>
        <sz val="8"/>
        <rFont val="GHEA Grapalat"/>
        <family val="3"/>
      </rPr>
      <t xml:space="preserve">
Նախագծահետազոտական ծախսեր</t>
    </r>
  </si>
  <si>
    <r>
      <rPr>
        <b/>
        <i/>
        <sz val="8"/>
        <rFont val="GHEA Grapalat"/>
        <family val="3"/>
      </rPr>
      <t>4861</t>
    </r>
    <r>
      <rPr>
        <i/>
        <sz val="8"/>
        <rFont val="GHEA Grapalat"/>
        <family val="3"/>
      </rPr>
      <t xml:space="preserve">
Այլ ծախսեր</t>
    </r>
  </si>
  <si>
    <t>Հավելված N 8. Բյուջետային ծրագրերի/միջոցառումների գծով ծախսերը՝ վարչատարածքային բաժանմամբ (ըստ մարզերի)</t>
  </si>
  <si>
    <t>Երևան քաղաք</t>
  </si>
  <si>
    <t>ՀՀ Արարատի մարզ</t>
  </si>
  <si>
    <t>ՀՀ Արմավիրի մարզ</t>
  </si>
  <si>
    <t>ՀՀ Գեղարքունիքի մարզ</t>
  </si>
  <si>
    <t>ՀՀ Լոռու մարզ</t>
  </si>
  <si>
    <t>ՀՀ Սյունիքի մարզ</t>
  </si>
  <si>
    <t>ՀՀ Վայոց Ձորի մարզ</t>
  </si>
  <si>
    <t>ՀՀ Տավուշի մարզ</t>
  </si>
  <si>
    <t>ՀՀ Շիրակի մարզ</t>
  </si>
  <si>
    <t>ՀՀ Կոտայքի մարզ</t>
  </si>
  <si>
    <t>ՀՀ Արագածոտնի մարզ</t>
  </si>
  <si>
    <t>2023թ.</t>
  </si>
  <si>
    <t>ՏԵՂԵԿԱՆՔ</t>
  </si>
  <si>
    <t>Դասիչը</t>
  </si>
  <si>
    <t xml:space="preserve"> Շրջակա միջավայրի նախարարության կողմից պետական բյուջեի ֆինանսավորմամբ իրականացվող ծրագրերն ու միջոցառումները</t>
  </si>
  <si>
    <t>Ծրագրի</t>
  </si>
  <si>
    <t>Միջոցառման</t>
  </si>
  <si>
    <t>Ընդամենը շրջակա միջավայրի  նախարարություն
այդ թվում`</t>
  </si>
  <si>
    <t>Ընթացիկ</t>
  </si>
  <si>
    <t>Կապիտալ</t>
  </si>
  <si>
    <t xml:space="preserve"> 1155</t>
  </si>
  <si>
    <t xml:space="preserve"> Բնական պաշարների և բնության հատուկ պահպանվող տարածքների կառավարում և պահպանում</t>
  </si>
  <si>
    <t xml:space="preserve"> 1173</t>
  </si>
  <si>
    <t xml:space="preserve"> Անտառների կառավարում</t>
  </si>
  <si>
    <t>Ծրագրի /միջոցառում անվանումը</t>
  </si>
  <si>
    <t>2022թ բյուջե (հազ. դրամ</t>
  </si>
  <si>
    <t>Կենսառեսուրսների կառավարման գործակալություն</t>
  </si>
  <si>
    <t>Ընդերքի և հողերի պահպանության քաղաքականության վարչություն</t>
  </si>
  <si>
    <t>Հավելված N 6. Նոր նախաձեռնությունների ֆինանսավորման աղբյուրները (ամփոփ) և առաջնահերթությունները</t>
  </si>
  <si>
    <t>Աղյուսակ 1. Նոր նախաձեռնությունների ֆինանսավորման աղբյուրները (ամփոփ)</t>
  </si>
  <si>
    <t>Նոր նախաձեռնությունների գծով ընդհանուր ծախսերը</t>
  </si>
  <si>
    <t>Նոր նախաձեռնությունների ֆինանսավորման այլ աղբյուրներ</t>
  </si>
  <si>
    <t xml:space="preserve">(տող 2.1 + տող 2.2.) </t>
  </si>
  <si>
    <t>Այլ աղբյուրներից ակնկալվող ֆինանսավորում</t>
  </si>
  <si>
    <t>Այլ ծրագրերից ակնկալվող ծախսային խնայողություններ</t>
  </si>
  <si>
    <t>Նոր նախաձեռնությունների զուտ ազդեցությունը պետական բյուջեի վրա (ընդհանուր ծախս` հանած եկամտի այլընտրանքային աղբյուրներ և/կամ այլ ծրագրերից խնայողություններ)</t>
  </si>
  <si>
    <t>(տող 1 – տող 2)</t>
  </si>
  <si>
    <t>Պարտադիր ծախսերին առնչվող նոր նախաձեռնություններ</t>
  </si>
  <si>
    <t>Միջոցառում</t>
  </si>
  <si>
    <t>Ծրագիր</t>
  </si>
  <si>
    <t>Նոր նախաձեռնության (Ծրագրի/ միջոցառման) անվանումը</t>
  </si>
  <si>
    <t>Ծրագրային դասիչը[1]</t>
  </si>
  <si>
    <t xml:space="preserve">Աղյուսակ 2. Նոր նախաձեռնությունների միջև առաջնահերթությունները[1] </t>
  </si>
  <si>
    <t>Հյուսիսային ջրավազանային տարածքի կառավարման պլանի մշակում</t>
  </si>
  <si>
    <t>ՀՀ բուսական աշխարհի պետական հաշվառում</t>
  </si>
  <si>
    <t xml:space="preserve"> ՀՀ կենդանական աշխարհի պետական հաշվառում</t>
  </si>
  <si>
    <t>Ընդերքօգտագործման թափոնների լքված/տիրոզուրկ տեղամասերի և օբյեկտների ռեկուլտիվացիայի նախագծային փաթեթների մշակման աշխատանքներ</t>
  </si>
  <si>
    <t>«Հայանտառ» ՊՈԱԿ-ի կարողությունների զարգացում</t>
  </si>
  <si>
    <r>
      <rPr>
        <b/>
        <i/>
        <sz val="8"/>
        <rFont val="GHEA Grapalat"/>
        <family val="3"/>
      </rPr>
      <t>5121</t>
    </r>
    <r>
      <rPr>
        <i/>
        <sz val="8"/>
        <rFont val="GHEA Grapalat"/>
        <family val="3"/>
      </rPr>
      <t xml:space="preserve">
տրանսպորտային սարքավորումներ</t>
    </r>
  </si>
  <si>
    <r>
      <t xml:space="preserve">5121
</t>
    </r>
    <r>
      <rPr>
        <i/>
        <sz val="8"/>
        <rFont val="GHEA Grapalat"/>
        <family val="3"/>
      </rPr>
      <t>տրանսպորտային սարքավորումներ</t>
    </r>
  </si>
  <si>
    <r>
      <t xml:space="preserve">4637
</t>
    </r>
    <r>
      <rPr>
        <sz val="9"/>
        <rFont val="GHEA Grapalat"/>
        <family val="3"/>
      </rPr>
      <t>Ընթացիկ դրամաշնորհներ պետական և համայնքների ոչ առևտրային կազմակերպություններին</t>
    </r>
  </si>
  <si>
    <r>
      <rPr>
        <b/>
        <sz val="9"/>
        <rFont val="GHEA Grapalat"/>
        <family val="3"/>
      </rPr>
      <t>4655</t>
    </r>
    <r>
      <rPr>
        <sz val="9"/>
        <rFont val="GHEA Grapalat"/>
        <family val="3"/>
      </rPr>
      <t xml:space="preserve">
</t>
    </r>
    <r>
      <rPr>
        <sz val="8"/>
        <rFont val="GHEA Grapalat"/>
        <family val="3"/>
      </rPr>
      <t>Կապիտալ դրամաշնորհներ պետական և համայնքային ոչ առևտրային կազմակերպություններին</t>
    </r>
  </si>
  <si>
    <r>
      <rPr>
        <b/>
        <sz val="8"/>
        <rFont val="GHEA Grapalat"/>
        <family val="3"/>
      </rPr>
      <t>4637</t>
    </r>
    <r>
      <rPr>
        <sz val="8"/>
        <rFont val="GHEA Grapalat"/>
        <family val="3"/>
      </rPr>
      <t xml:space="preserve">
Ընթացիկ դրամաշնորհներ պետական և համայնքների ոչ առևտրային կազմակերպություններին</t>
    </r>
  </si>
  <si>
    <r>
      <t xml:space="preserve">4655
</t>
    </r>
    <r>
      <rPr>
        <sz val="9"/>
        <rFont val="GHEA Grapalat"/>
        <family val="3"/>
      </rPr>
      <t>Կապիտալ դրամաշնորհներ պետական և համայնքային ոչ առևտրային կազմակերպություններին</t>
    </r>
  </si>
  <si>
    <r>
      <t xml:space="preserve">4637
</t>
    </r>
    <r>
      <rPr>
        <sz val="9"/>
        <rFont val="GHEA Grapalat"/>
        <family val="3"/>
      </rPr>
      <t>Կապիտալ դրամաշնորհներ պետական և համայնքային ոչ առևտրային կազմակերպություններին</t>
    </r>
  </si>
  <si>
    <t>13.Այլ անհրաժեշտ տեղեկատվություն և հիմնավորումներ</t>
  </si>
  <si>
    <t xml:space="preserve">12. Նոր նախաձեռնության իրականացման այլ եղանակներ արտահայտող այլընտրանքներ </t>
  </si>
  <si>
    <t>11. Արդյունքների այլ մակարդակներ արտահայտող այլընտրանքներ</t>
  </si>
  <si>
    <t>X</t>
  </si>
  <si>
    <t>Այլ աղբյուրներ</t>
  </si>
  <si>
    <t>Պետական բյուջե</t>
  </si>
  <si>
    <t>ՀՀ դրամ</t>
  </si>
  <si>
    <t>10. Ֆինանսավորման աղբյուրը</t>
  </si>
  <si>
    <t>9. Պահանջվող ռեսուրսները</t>
  </si>
  <si>
    <t>հատ</t>
  </si>
  <si>
    <r>
      <t xml:space="preserve">Միջոցառման ավարտի տարեթիվը </t>
    </r>
    <r>
      <rPr>
        <vertAlign val="superscript"/>
        <sz val="10"/>
        <color theme="1"/>
        <rFont val="GHEA Grapalat"/>
        <family val="3"/>
      </rPr>
      <t xml:space="preserve">21 </t>
    </r>
  </si>
  <si>
    <t>Չափի միավորը</t>
  </si>
  <si>
    <r>
      <t xml:space="preserve">8.Արդյունքային չափորոշիչները </t>
    </r>
    <r>
      <rPr>
        <vertAlign val="superscript"/>
        <sz val="10"/>
        <color theme="1"/>
        <rFont val="GHEA Grapalat"/>
        <family val="3"/>
      </rPr>
      <t xml:space="preserve">20 </t>
    </r>
  </si>
  <si>
    <t>7. Նոր նախաձեռնությունը չֆինանսավորելու դեպքում ծագող խնդիրները</t>
  </si>
  <si>
    <t>6. Սպասվող օգուտները</t>
  </si>
  <si>
    <t>5. Նկարագրությունը</t>
  </si>
  <si>
    <t>4. Նպատակը</t>
  </si>
  <si>
    <t xml:space="preserve">Պարտադիր կամ հայեցողական պարտավորությունը սահմանող օրենսդրական հիմքերը </t>
  </si>
  <si>
    <t>Պարտադիր պարտավորության շրջանակներում գործադիր մարմնի հայեցողական իրավասությունների շրջանակները</t>
  </si>
  <si>
    <t>Պարտադիր կամ հայեցողական  պարտավորությունների շրջանակը</t>
  </si>
  <si>
    <r>
      <t xml:space="preserve">     X </t>
    </r>
    <r>
      <rPr>
        <sz val="10"/>
        <color theme="1"/>
        <rFont val="GHEA Grapalat"/>
        <family val="3"/>
      </rPr>
      <t>Ապրանք և ծառայություն</t>
    </r>
    <r>
      <rPr>
        <sz val="14"/>
        <color theme="1"/>
        <rFont val="GHEA Grapalat"/>
        <family val="3"/>
      </rPr>
      <t xml:space="preserve"> 󠄑󠆢 </t>
    </r>
    <r>
      <rPr>
        <sz val="10"/>
        <color theme="1"/>
        <rFont val="GHEA Grapalat"/>
        <family val="3"/>
      </rPr>
      <t xml:space="preserve">Տրանսֆերտ </t>
    </r>
    <r>
      <rPr>
        <sz val="14"/>
        <color theme="1"/>
        <rFont val="GHEA Grapalat"/>
        <family val="3"/>
      </rPr>
      <t xml:space="preserve">□ </t>
    </r>
    <r>
      <rPr>
        <sz val="10"/>
        <color theme="1"/>
        <rFont val="GHEA Grapalat"/>
        <family val="3"/>
      </rPr>
      <t xml:space="preserve">Այլ (նկարագրություն) </t>
    </r>
  </si>
  <si>
    <t xml:space="preserve">3.3 Միջոցառման (պետության միջամտության տեսակը)՝ </t>
  </si>
  <si>
    <t xml:space="preserve">3. Միջոցառումը </t>
  </si>
  <si>
    <t xml:space="preserve">2.2 Ծրագրի կոդը՝ </t>
  </si>
  <si>
    <t>2. Ծրագիրը</t>
  </si>
  <si>
    <t xml:space="preserve">1. Պետական մարմինը </t>
  </si>
  <si>
    <t>Հավելված N 2. Նոր նախաձեռնությունների ներկայացման ձևաչափ</t>
  </si>
  <si>
    <r>
      <t xml:space="preserve">Հյուսիսային ջրավազանային տարածքի կառավարման պլանի նախագիծ   </t>
    </r>
    <r>
      <rPr>
        <sz val="12"/>
        <color theme="1"/>
        <rFont val="GHEA Grapalat"/>
        <family val="3"/>
      </rPr>
      <t xml:space="preserve"> </t>
    </r>
  </si>
  <si>
    <t xml:space="preserve">Չի կատարվելու ՀՀ կառավարության 2019-2023թթ հնգամյա ծրագիրը, ՀՀ ջրային օրենսգիրքի 17-րդ հոդվածը, 2006թ. նոյեմբերի 27-ի «Հայաստանի Հանրապետության ջրի ազգային ծրագրի մասին» ՀՀ օրենքի պահանջները </t>
  </si>
  <si>
    <t xml:space="preserve">Հյուսիսային ջրավազանային տարածքի կառավարման պլանի կազմումը կնպաստի Հյուսիսային ջրավազանում ջրի ազգային ու ռազմավարական պաշարների հստակեցմանը, ջրի առաջարկի և պահանջարկի հավասարակշռմանը, որը իր հերթին կբերի ջրային ռեսուրսի արդյունավետ և ճիշտ կառավարմանը, ինչպես նաև ջրային ռեսուրսի խնայողությանը: </t>
  </si>
  <si>
    <t xml:space="preserve">Հյուսիսային ջրավազանային տարածքի կառավարման պլանի մշակման շրջանակներում հստակ կսահմանվեն.
• ջրօգտագործման ներկա ու ցանկալի վիճակը և գործառույթների բացահայտումը
• ջրային ռեսուրսների կառավարման առանձնահատկություններով տարանջատված ջրային մարմինների դասակարգումը 
• կտրվի ջրի վրա բնական և մարդածին գործոնների ազդեցության գնահատում
• կհստակեցվեն էկոլոգիական հոսքի որոշման սկզբունքները և առանձնահատկությունները
• ըստ տարբեր բաղադրիչների կտրվի ջրային ռեսուրսի տնտեսական արժեքը
• կմշակվեն հիդրոլոգիական, քիմիական, հիդրոկենսաբանական և այլ կանխատեսումները՝ ելնելով կլիմայի փոփոխությունից:
• կմշակվեն Հյուսիսային ջրավազանային տարածքում ցանկալի վիճակին հասնելուն ուղղված միջոցառումների ծրագիր
</t>
  </si>
  <si>
    <t xml:space="preserve">Հյուսիսային (Դեբեդ, Աղստև գետերը` իրենց ջրհավաքներով, և Քուռ գետի վտակները` իրենց ջրհավաքներով)  ջրավազանային տարածքի կառավարման պլանի մշակումը նպատակաուղղված է հավասարակշռելու ջրօգտագործողների՝ ներառյալ համայնքների, էներգետիկայի, արդյունաբերության և գյուղատնտեսության փոխկապակցված հարաբերությունները, ինչպես նաև աջակցելու ջրային ռեսուրսների կառավարման համար պատասխանատու մարմիններին, վարչական մարմիններին և հանրությանը՝ ջրային ռեսուրսների ոլորտում որոշումների կայացմանը, և վերջին հաշվով դրանց ռացիոնալ և արդյունավետ օգտագործմանը:
 Հյուսիսային ջրավազանային կառավարման պլանի նպատակն է հավասարակշռել ջրավազանում ջրի առաջարկը և պահանջարկը:                              </t>
  </si>
  <si>
    <t xml:space="preserve">ՀՀ կառավարության 2019թ. մայիսի 16 -ի N 650-Լ որոշում, ՀՀ ջրային օրենսգիրքի 17-րդ հոդված, 2006թ. նոյեմբերի 27-ի «Հայաստանի Հանրապետության ջրի ազգային ծրագրի մասին» ՀՀ օրենք,  ՀՀ կառավարության 2017թ. հոկտեմբերի 26-ի «Հայաստանի Հանրապետության կառավարության 2011 թվականի փետրվարի 3-ի նիստի N4 արձանագրության 5-րդ կետով հավանության արժանացած արձանագրային որոշման մեջ փոփոխություններ և լրացումներ կատարելու մասին» N45 արձանագրային որոշում
</t>
  </si>
  <si>
    <t xml:space="preserve">Հյուսիսային ջրավազանային տարածքի կառավարման պլանի  մշակման շրջանակներում որպես Պարտադիր պարտավորություն պետք է իրականացվեն.
1.Հյուսիսային ջրավազանի հիմնական նկարագրի կազմման համար անհրաժեշտ տվյալների հավաքագրում
2.Դաշտային աշխատանքների արդյունքում հաշվի առնելով հավաքագրված տվյալները՝ ջրի պահանջարկի գնահատում ըստ ոլորտների
3.Տվյալների ճշգրիտ ամփոփում  և արդյունքում վերջնական ծրագրի կազմում:
</t>
  </si>
  <si>
    <r>
      <t xml:space="preserve">X Պարտադիր ծախսային պարտավորություն      
</t>
    </r>
    <r>
      <rPr>
        <sz val="10"/>
        <color theme="1"/>
        <rFont val="Wingdings"/>
        <charset val="2"/>
      </rPr>
      <t>o</t>
    </r>
    <r>
      <rPr>
        <sz val="10"/>
        <color theme="1"/>
        <rFont val="GHEA Grapalat"/>
        <family val="3"/>
      </rPr>
      <t xml:space="preserve"> Հայեցողական ծախսային պարտավորություն, այդ թվում՝
󠆢 Շարունակական                    □ Ոչ շարունակական </t>
    </r>
  </si>
  <si>
    <r>
      <t xml:space="preserve">3.5  </t>
    </r>
    <r>
      <rPr>
        <b/>
        <sz val="10"/>
        <color theme="1"/>
        <rFont val="GHEA Grapalat"/>
        <family val="3"/>
      </rPr>
      <t xml:space="preserve">Նոր նախաձեռնության ծախսերի հիմքում դրված պարտավորության բնույթը՝ </t>
    </r>
  </si>
  <si>
    <r>
      <t xml:space="preserve">     </t>
    </r>
    <r>
      <rPr>
        <b/>
        <sz val="14"/>
        <color theme="1"/>
        <rFont val="GHEA Grapalat"/>
        <family val="3"/>
      </rPr>
      <t xml:space="preserve">󠆢 </t>
    </r>
    <r>
      <rPr>
        <b/>
        <sz val="10"/>
        <color theme="1"/>
        <rFont val="GHEA Grapalat"/>
        <family val="3"/>
      </rPr>
      <t>Գոյություն ունեցող միջոցառման ընդլայնում (հիմնավորումներ և բացատրություններ)՝</t>
    </r>
    <r>
      <rPr>
        <sz val="10"/>
        <color theme="1"/>
        <rFont val="GHEA Grapalat"/>
        <family val="3"/>
      </rPr>
      <t xml:space="preserve"> </t>
    </r>
  </si>
  <si>
    <r>
      <rPr>
        <b/>
        <sz val="10"/>
        <color theme="1"/>
        <rFont val="GHEA Grapalat"/>
        <family val="3"/>
      </rPr>
      <t>3.2 Միջոցառման կոդը՝</t>
    </r>
    <r>
      <rPr>
        <sz val="10"/>
        <color theme="1"/>
        <rFont val="GHEA Grapalat"/>
        <family val="3"/>
      </rPr>
      <t xml:space="preserve">   </t>
    </r>
  </si>
  <si>
    <r>
      <rPr>
        <b/>
        <sz val="10"/>
        <color theme="1"/>
        <rFont val="GHEA Grapalat"/>
        <family val="3"/>
      </rPr>
      <t>1.1 Պետական մարմնի անվանումը՝</t>
    </r>
    <r>
      <rPr>
        <sz val="10"/>
        <color theme="1"/>
        <rFont val="GHEA Grapalat"/>
        <family val="3"/>
      </rPr>
      <t xml:space="preserve">   Շրջակա միջավայրի նախարարություն</t>
    </r>
  </si>
  <si>
    <r>
      <t xml:space="preserve">13.Այլ անհրաժեշտ տեղեկատվություն և հիմնավորումներ </t>
    </r>
    <r>
      <rPr>
        <vertAlign val="superscript"/>
        <sz val="10"/>
        <color theme="1"/>
        <rFont val="GHEA Grapalat"/>
        <family val="3"/>
      </rPr>
      <t xml:space="preserve">26 </t>
    </r>
  </si>
  <si>
    <r>
      <t xml:space="preserve">12. Նոր նախաձեռնության իրականացման այլ եղանակներ արտահայտող այլընտրանքներ </t>
    </r>
    <r>
      <rPr>
        <vertAlign val="superscript"/>
        <sz val="10"/>
        <color theme="1"/>
        <rFont val="GHEA Grapalat"/>
        <family val="3"/>
      </rPr>
      <t xml:space="preserve">25 </t>
    </r>
  </si>
  <si>
    <t>Միջոցառման ավարտի տարեթիվը</t>
  </si>
  <si>
    <r>
      <t xml:space="preserve">10. Ֆինանսավորման աղբյուրը </t>
    </r>
    <r>
      <rPr>
        <vertAlign val="superscript"/>
        <sz val="10"/>
        <color theme="1"/>
        <rFont val="GHEA Grapalat"/>
        <family val="3"/>
      </rPr>
      <t xml:space="preserve">23 </t>
    </r>
  </si>
  <si>
    <r>
      <t xml:space="preserve">9. Պահանջվող ռեսուրսները </t>
    </r>
    <r>
      <rPr>
        <vertAlign val="superscript"/>
        <sz val="10"/>
        <color theme="1"/>
        <rFont val="GHEA Grapalat"/>
        <family val="3"/>
      </rPr>
      <t xml:space="preserve">22 </t>
    </r>
  </si>
  <si>
    <r>
      <t xml:space="preserve">7. Նոր նախաձեռնությունը չֆինանսավորելու դեպքում ծագող խնդիրները </t>
    </r>
    <r>
      <rPr>
        <vertAlign val="superscript"/>
        <sz val="10"/>
        <color theme="1"/>
        <rFont val="GHEA Grapalat"/>
        <family val="3"/>
      </rPr>
      <t xml:space="preserve">19 </t>
    </r>
  </si>
  <si>
    <r>
      <t xml:space="preserve">6. Սպասվող օգուտները </t>
    </r>
    <r>
      <rPr>
        <vertAlign val="superscript"/>
        <sz val="10"/>
        <color theme="1"/>
        <rFont val="GHEA Grapalat"/>
        <family val="3"/>
      </rPr>
      <t xml:space="preserve">18 </t>
    </r>
  </si>
  <si>
    <r>
      <t xml:space="preserve">5. Նկարագրությունը </t>
    </r>
    <r>
      <rPr>
        <vertAlign val="superscript"/>
        <sz val="10"/>
        <color theme="1"/>
        <rFont val="GHEA Grapalat"/>
        <family val="3"/>
      </rPr>
      <t xml:space="preserve">17 </t>
    </r>
  </si>
  <si>
    <r>
      <t xml:space="preserve">4. Նպատակը </t>
    </r>
    <r>
      <rPr>
        <vertAlign val="superscript"/>
        <sz val="10"/>
        <color theme="1"/>
        <rFont val="GHEA Grapalat"/>
        <family val="3"/>
      </rPr>
      <t xml:space="preserve">16 </t>
    </r>
  </si>
  <si>
    <r>
      <t xml:space="preserve">Պարտադիր կամ հայեցողական պարտավորությունը սահմանող օրենսդրական հիմքերը </t>
    </r>
    <r>
      <rPr>
        <vertAlign val="superscript"/>
        <sz val="10"/>
        <color theme="1"/>
        <rFont val="GHEA Grapalat"/>
        <family val="3"/>
      </rPr>
      <t xml:space="preserve">15 </t>
    </r>
  </si>
  <si>
    <r>
      <t>Պարտադիր պարտավորության շրջանակներում գործադիր մարմնի հայեցողական իրավասությունների շրջանակները</t>
    </r>
    <r>
      <rPr>
        <vertAlign val="superscript"/>
        <sz val="10"/>
        <color theme="1"/>
        <rFont val="GHEA Grapalat"/>
        <family val="3"/>
      </rPr>
      <t>14</t>
    </r>
    <r>
      <rPr>
        <sz val="10"/>
        <color theme="1"/>
        <rFont val="GHEA Grapalat"/>
        <family val="3"/>
      </rPr>
      <t xml:space="preserve"> </t>
    </r>
  </si>
  <si>
    <r>
      <t>Պարտադիր կամ հայեցողական  պարտավորությունների շրջանակը</t>
    </r>
    <r>
      <rPr>
        <vertAlign val="superscript"/>
        <sz val="10"/>
        <color theme="1"/>
        <rFont val="GHEA Grapalat"/>
        <family val="3"/>
      </rPr>
      <t>13</t>
    </r>
    <r>
      <rPr>
        <sz val="10"/>
        <color theme="1"/>
        <rFont val="GHEA Grapalat"/>
        <family val="3"/>
      </rPr>
      <t xml:space="preserve"> </t>
    </r>
  </si>
  <si>
    <r>
      <t xml:space="preserve">3.5 Նոր նախաձեռնության ծախսերի հիմքում դրված պարտավորության բնույթը՝ </t>
    </r>
    <r>
      <rPr>
        <vertAlign val="superscript"/>
        <sz val="10"/>
        <color theme="1"/>
        <rFont val="GHEA Grapalat"/>
        <family val="3"/>
      </rPr>
      <t xml:space="preserve">12 </t>
    </r>
  </si>
  <si>
    <r>
      <t xml:space="preserve">□ </t>
    </r>
    <r>
      <rPr>
        <sz val="10"/>
        <color theme="1"/>
        <rFont val="GHEA Grapalat"/>
        <family val="3"/>
      </rPr>
      <t xml:space="preserve">Գոյություն ունեցող միջոցառման ընդլայնում (հիմնավորումներ և բացատրություններ)՝ </t>
    </r>
    <r>
      <rPr>
        <vertAlign val="superscript"/>
        <sz val="10"/>
        <color theme="1"/>
        <rFont val="GHEA Grapalat"/>
        <family val="3"/>
      </rPr>
      <t xml:space="preserve">11 </t>
    </r>
  </si>
  <si>
    <r>
      <t xml:space="preserve">□ </t>
    </r>
    <r>
      <rPr>
        <sz val="10"/>
        <color theme="1"/>
        <rFont val="GHEA Grapalat"/>
        <family val="3"/>
      </rPr>
      <t>Այլ (նկարագրություն) _____________________________________________________________________________________________</t>
    </r>
  </si>
  <si>
    <t xml:space="preserve">3.3 Միջոցառման (պետության միջամտության) տեսակը՝ </t>
  </si>
  <si>
    <r>
      <t xml:space="preserve">2. Ծրագիրը </t>
    </r>
    <r>
      <rPr>
        <vertAlign val="superscript"/>
        <sz val="10"/>
        <color theme="1"/>
        <rFont val="GHEA Grapalat"/>
        <family val="3"/>
      </rPr>
      <t xml:space="preserve">4 </t>
    </r>
  </si>
  <si>
    <t>Այլընտրանք # ...</t>
  </si>
  <si>
    <t xml:space="preserve">Այլընտրանք # 3 </t>
  </si>
  <si>
    <r>
      <t>Այլընտրանք # 2 (նվազագույն արդյունքների սցենար)</t>
    </r>
    <r>
      <rPr>
        <vertAlign val="superscript"/>
        <sz val="10"/>
        <color theme="1"/>
        <rFont val="GHEA Grapalat"/>
        <family val="3"/>
      </rPr>
      <t xml:space="preserve"> 24 </t>
    </r>
  </si>
  <si>
    <t>....</t>
  </si>
  <si>
    <t>.....</t>
  </si>
  <si>
    <t xml:space="preserve">              հատ</t>
  </si>
  <si>
    <r>
      <t xml:space="preserve">Ջրային ռեսուրսների ողջամիտ օգտագործման և պահպանության ռազմավարության </t>
    </r>
    <r>
      <rPr>
        <sz val="10"/>
        <color rgb="FF000000"/>
        <rFont val="GHEA Grapalat"/>
        <family val="3"/>
      </rPr>
      <t>նախագիծ</t>
    </r>
    <r>
      <rPr>
        <sz val="12"/>
        <color theme="1"/>
        <rFont val="GHEA Grapalat"/>
        <family val="3"/>
      </rPr>
      <t xml:space="preserve">   </t>
    </r>
  </si>
  <si>
    <t>Չի ապահովի ՀՀ կառավարության հնգամյա ծրագրի կատարումը: Չի ապահովի արդի պահանջներին համապատասխան ջրային ռեսուսների կառավարումը և պահպանությունը</t>
  </si>
  <si>
    <t>Ռազմավարության մշակմամբ և ընդունմամբ կբարելավվեն ջրային ռեսուրսների արդյունավետ կառավարման և պահպանության մոտեցումները, որը իր հերթին դրական ազդեցություն կունենա ջրային ռեսուրսների հատկանիշների վրա:</t>
  </si>
  <si>
    <t xml:space="preserve">Ջրային ռեսուրսների ողջամիտ օգտագործման և պահպանության ռազմավարության մշակման շրջանակներում հստակ կսահմանվեն.
1.  ջրային ռեսուրսների ողջամիտ օգտագործման ու պահպանության առաջնահերթությունները
2. կտրվի հստակ ժամանակացույց ջրային ռեսուրսների  որակական, քանակական հատկանիշների բարելավման ուղղությամբ    
3.ըստ տարբեր բաղադրիչների կտրվի ջրային ռեսուրսի տնտեսական արժեքը
4.Ըստ ջրային ռեսուրսի հիդրոաշխարհագրական, հիդրոկենսաբանական, հիդրոքիմիական և այլ տեսակի առանձնահատկությունների «լավ էկոլոգիական   վիճակի հղումային պայմանների/ռեֆերենտ պայմանների» որոշումն ու հստակեցումը` ելնելով ռեֆերենտ պայմանների բազիսային տվյալներից՝ հստակ գործողությունների մշակում, ռազմավարության մշակում 
5. կմշակվեն հիդրոլոգիական, քիմիական, հիդրոկենսաբանական և այլ կանխատեսումները՝ ելնելով կլիմայի փոփոխությունից:
</t>
  </si>
  <si>
    <t>____________________________________________________________________________________________________________________________</t>
  </si>
  <si>
    <t>Ջրային ռեսուրսների ողջամիտ օգտագործման և պահպանության ռազմավարության  մշակման նպատակն է  ջրային ռեսուրսների կառավարման արդյունավետության բարձրացումը, ջրային օրենսդրությամբ ամրագրված ջրային ռեսուրսների ողջամիտ օգտագործման ու պահպանությանն ուղղված հստակ գործողությունների հերթականության ձևավորումը</t>
  </si>
  <si>
    <t>ՀՀ կառավարության 2019թ. մայիսի 16 -ի N 650-Լ որոշում, ՀՀ ջրային օրենսգիրք, Ջրի ազգային ծրագիր, Ջրի ազգային քաղաքականություն</t>
  </si>
  <si>
    <t xml:space="preserve">
Պարտադիր պարտավորություն շրջանակներում պետք է իրականացվեն հետևյալ միջոցառումները.
ա/Ըստ ջրավազանային կառավարման տարածքների և ելնելով տվյալ շրջանի զարգացվածության միտումներից ջրային ռեսուրսների տնտեսական արժեքի ձևավորում՝ հենվելով հետագա օգտագրծման ու չօգտագործման պարագաներում:
բ/.Ջրային ռեսուրսների քանակական, որակական գնահատում:
գ/Ըստ ջրային ռեսուրսի հիդրոաշխարհագրական, հիդրոկենսաբանական, հիդրոքիմիական և այլ տեսակի առանձնահատկություն-ների “լավ էկոլոգիական վիճակի հղումային պայմանների/ռեֆերենտ պայմանների/ որոշումն ու հստակեցումը:
դ/.Ելնելով ռեֆերենտ պայմանների բազիսային տվյալներից՝ հստակ գործողությունների մշակում, որոնք ուղղված կլինեն ջրային ռեսուրսի փաստացի վիճակը ռեֆերենտին հասցնելու:
ե/.Ջրային ռեսուրսների հիդրոլոգիական և քիմիական կանխատեսումների մշակում՝ ելնելով կլիմայի փոփոխությունից: Պետք է մշակվեն՝ բազիսային, լավատեսական և վատատեսական սցենարներ
</t>
  </si>
  <si>
    <r>
      <t xml:space="preserve">Պարտադիր կամ հայեցողական պարտավորությունը սահմանող օրենսդրական հիմքերը </t>
    </r>
    <r>
      <rPr>
        <vertAlign val="superscript"/>
        <sz val="10"/>
        <color theme="1"/>
        <rFont val="GHEA Grapalat"/>
        <family val="3"/>
      </rPr>
      <t>16</t>
    </r>
    <r>
      <rPr>
        <sz val="11"/>
        <color theme="1"/>
        <rFont val="Calibri"/>
        <family val="2"/>
        <scheme val="minor"/>
      </rPr>
      <t/>
    </r>
  </si>
  <si>
    <r>
      <t>Պարտադիր պարտավորության շրջանակներում գործադիր մարմնի հայեցողական իրավասությունների շրջանակները</t>
    </r>
    <r>
      <rPr>
        <vertAlign val="superscript"/>
        <sz val="10"/>
        <color theme="1"/>
        <rFont val="GHEA Grapalat"/>
        <family val="3"/>
      </rPr>
      <t>15</t>
    </r>
    <r>
      <rPr>
        <sz val="10"/>
        <color theme="1"/>
        <rFont val="GHEA Grapalat"/>
        <family val="3"/>
      </rPr>
      <t/>
    </r>
  </si>
  <si>
    <r>
      <t xml:space="preserve">□ </t>
    </r>
    <r>
      <rPr>
        <sz val="10"/>
        <color theme="1"/>
        <rFont val="GHEA Grapalat"/>
        <family val="3"/>
      </rPr>
      <t xml:space="preserve">Շարունակական </t>
    </r>
    <r>
      <rPr>
        <vertAlign val="superscript"/>
        <sz val="10"/>
        <color theme="1"/>
        <rFont val="GHEA Grapalat"/>
        <family val="3"/>
      </rPr>
      <t xml:space="preserve">                 </t>
    </r>
    <r>
      <rPr>
        <sz val="11"/>
        <color theme="1"/>
        <rFont val="GHEA Grapalat"/>
        <family val="3"/>
      </rPr>
      <t xml:space="preserve"> X </t>
    </r>
    <r>
      <rPr>
        <sz val="10"/>
        <color theme="1"/>
        <rFont val="GHEA Grapalat"/>
        <family val="3"/>
      </rPr>
      <t xml:space="preserve">Ոչ շարունակական </t>
    </r>
  </si>
  <si>
    <r>
      <t xml:space="preserve">X </t>
    </r>
    <r>
      <rPr>
        <sz val="10"/>
        <color theme="1"/>
        <rFont val="GHEA Grapalat"/>
        <family val="3"/>
      </rPr>
      <t xml:space="preserve">Պարտադիր ծախսային պարտավորություն        </t>
    </r>
    <r>
      <rPr>
        <sz val="14"/>
        <color theme="1"/>
        <rFont val="GHEA Grapalat"/>
        <family val="3"/>
      </rPr>
      <t xml:space="preserve"> □</t>
    </r>
    <r>
      <rPr>
        <sz val="10"/>
        <color theme="1"/>
        <rFont val="GHEA Grapalat"/>
        <family val="3"/>
      </rPr>
      <t>Հայեցողական ծախսային պարտավորություն, այդ թվում՝</t>
    </r>
  </si>
  <si>
    <t>________________________________________________________________________________________________________________</t>
  </si>
  <si>
    <r>
      <t xml:space="preserve">X </t>
    </r>
    <r>
      <rPr>
        <sz val="10"/>
        <color theme="1"/>
        <rFont val="GHEA Grapalat"/>
        <family val="3"/>
      </rPr>
      <t xml:space="preserve">Գոյություն ունեցող միջոցառման ընդլայնում (հիմնավորումներ և բացատրություններ)՝ </t>
    </r>
    <r>
      <rPr>
        <vertAlign val="superscript"/>
        <sz val="10"/>
        <color theme="1"/>
        <rFont val="GHEA Grapalat"/>
        <family val="3"/>
      </rPr>
      <t xml:space="preserve">11 </t>
    </r>
    <r>
      <rPr>
        <sz val="10"/>
        <color theme="1"/>
        <rFont val="GHEA Grapalat"/>
        <family val="3"/>
      </rPr>
      <t xml:space="preserve"> Հիմք ընդունելով Կառավարության 2019թ. մայիսի 16-ի N650-Լ որոշմամբ հաստատված հավելվածի 87-րդ կետը 2019թ. օգոստոսին Շրջակա միջավայրի նախարարության կողմից մշակվել և  վարչապետի աշխատակազմի քննարկման է ներկայացվել «87.1. Ջրային ռեսուրսների ողջամիտ օգտագործման և պահպանության նպատակով ջրային ռեսուրսների, այդ թվում Արարատյան դաշտի ստորերկրյա ջրային ռեսուրսների, քանակական, որակական գնահատում, տնտեսական արժեքի ձևավորում և հիդրոլոգիական ու քիմիական  կանխատեսումների մշակում» միջոցառման «Ջրային ռեսուրսների արդի միջազգային պայմաններին համապատասխան, լիարժեք  պահպանության և օգտագործման նպատակով ջրային ռեսուրսների կառավարմանն ուղղված առաջարկությունների մշակում» մասը: Այդ մասը հանդիսանում է ռազմավարության մշակման առաջին փուլը, իսկ մինչև 2022թ. ՀՀ կառավորության հինգամյա ծրագրով հաստատված է ռազմավարության մշակման համար անհրաժեշտ մնացած փուլերի իրականացումը, ինչի համար ահնաժեշտ են ֆինանսական միջոցներ` դաշտային այցելությունների իրականացման, ջրային ռեսուրսների առաջարկի և պահանջարկի գնահատման, ջրային ռեսուրսների որական և քանակական գնահատման համար:  </t>
    </r>
  </si>
  <si>
    <r>
      <t>3.4  X</t>
    </r>
    <r>
      <rPr>
        <sz val="14"/>
        <color theme="1"/>
        <rFont val="GHEA Grapalat"/>
        <family val="3"/>
      </rPr>
      <t xml:space="preserve"> </t>
    </r>
    <r>
      <rPr>
        <sz val="10"/>
        <color theme="1"/>
        <rFont val="GHEA Grapalat"/>
        <family val="3"/>
      </rPr>
      <t xml:space="preserve">Նոր միջոցառում (հիմնավորումներ և բացատրություններ)՝ </t>
    </r>
    <r>
      <rPr>
        <vertAlign val="superscript"/>
        <sz val="10"/>
        <color theme="1"/>
        <rFont val="GHEA Grapalat"/>
        <family val="3"/>
      </rPr>
      <t xml:space="preserve">10 </t>
    </r>
    <r>
      <rPr>
        <sz val="10"/>
        <color theme="1"/>
        <rFont val="GHEA Grapalat"/>
        <family val="3"/>
      </rPr>
      <t xml:space="preserve">Ջրային ռեսուրսների կայուն և արդյունավետ կառավարման նպատակով Հայաստանի Հանրապետությունում իրականացվել են մի շարք բարեփոխումներ, սակայն դեռևս առկա են բազմաթիվ մարտահրավերներ, որոնք ունեն հրատապ լուծման անհրաժեշտություն:  Ներկայումս ջրային ոլորտի բարեփոխումները գտնվում են անցումային ամենակարևոր փուլում, ինչը կապված է ջրային ռեսուրսների քանակական, որակական հստակ գնահատման, ջրային ռեսուրսի աղտոտումը և հյուծումը սպառնալիքների վերացման հետ:  Ջրային ռեսուրսների ողջամիտ օգտագործման և պահպանության ռազմավարության  մշակման հիմնական նպատակներից է.
• ջրային ռեսուրսների կառավարման արդյունավետության բարձրացում
• ջրային օրենսդրությամբ ամրագրված ջրային ռեսուրսների ողջամիտ օգտագործման ու պահպանության նպատակին ուղղված հստակ գործողությունների հերթականության ձևավորումը 
• ըստ ջրավազանային կառավարման տարածքների առանձնահատկությունների և ելնելով տվյալ շրջանի զարգացվածության միտումներից ջրային ռեսուրսների տնտեսական արժեքի ձևավորումը
• ելնելով կլիմայի փոփոխության միտումներից ջրային ռեսուրսների կանխատեսումների մշակումը:
</t>
    </r>
  </si>
  <si>
    <r>
      <t xml:space="preserve">□ </t>
    </r>
    <r>
      <rPr>
        <sz val="10"/>
        <color theme="1"/>
        <rFont val="GHEA Grapalat"/>
        <family val="3"/>
      </rPr>
      <t xml:space="preserve">Այլ (նկարագրություն) ______________________________________________                     </t>
    </r>
  </si>
  <si>
    <r>
      <t xml:space="preserve">X </t>
    </r>
    <r>
      <rPr>
        <sz val="10"/>
        <color theme="1"/>
        <rFont val="GHEA Grapalat"/>
        <family val="3"/>
      </rPr>
      <t>Ապրանք և ծառայություն</t>
    </r>
    <r>
      <rPr>
        <sz val="14"/>
        <color theme="1"/>
        <rFont val="GHEA Grapalat"/>
        <family val="3"/>
      </rPr>
      <t xml:space="preserve">                      □ </t>
    </r>
    <r>
      <rPr>
        <sz val="10"/>
        <color theme="1"/>
        <rFont val="GHEA Grapalat"/>
        <family val="3"/>
      </rPr>
      <t xml:space="preserve">Տրանսֆերտ                                                      </t>
    </r>
  </si>
  <si>
    <t xml:space="preserve">   </t>
  </si>
  <si>
    <r>
      <t>1.2</t>
    </r>
    <r>
      <rPr>
        <sz val="14"/>
        <color theme="1"/>
        <rFont val="GHEA Grapalat"/>
        <family val="3"/>
      </rPr>
      <t xml:space="preserve"> </t>
    </r>
    <r>
      <rPr>
        <sz val="10"/>
        <color theme="1"/>
        <rFont val="GHEA Grapalat"/>
        <family val="3"/>
      </rPr>
      <t xml:space="preserve">Նոր նախաձեռնությանն առնչվող այլ պետական մարմինների անվանումները՝ </t>
    </r>
    <r>
      <rPr>
        <vertAlign val="superscript"/>
        <sz val="10"/>
        <color theme="1"/>
        <rFont val="GHEA Grapalat"/>
        <family val="3"/>
      </rPr>
      <t xml:space="preserve">3 </t>
    </r>
    <r>
      <rPr>
        <sz val="10"/>
        <color theme="1"/>
        <rFont val="GHEA Grapalat"/>
        <family val="3"/>
      </rPr>
      <t xml:space="preserve">  Տարածքային կառավարման և ենթակառուցվածների, Առողջապահության, Ֆինանսների, Էկոնոմիկայի, Արտակարգ իրավիճակների, Արդադատության նախարարություններ</t>
    </r>
  </si>
  <si>
    <r>
      <t xml:space="preserve">1.1 Պետական մարմնի անվանումը՝ </t>
    </r>
    <r>
      <rPr>
        <vertAlign val="superscript"/>
        <sz val="10"/>
        <color theme="1"/>
        <rFont val="GHEA Grapalat"/>
        <family val="3"/>
      </rPr>
      <t>2</t>
    </r>
    <r>
      <rPr>
        <sz val="10"/>
        <color theme="1"/>
        <rFont val="GHEA Grapalat"/>
        <family val="3"/>
      </rPr>
      <t xml:space="preserve">     Շրջակա միջավայրի նախարարություն   </t>
    </r>
  </si>
  <si>
    <r>
      <t>Հավելված N 2. Նոր նախաձեռնությունների ներկայացման ձևաչափ</t>
    </r>
    <r>
      <rPr>
        <vertAlign val="superscript"/>
        <sz val="12"/>
        <color theme="1"/>
        <rFont val="GHEA Grapalat"/>
        <family val="3"/>
      </rPr>
      <t>1</t>
    </r>
  </si>
  <si>
    <t>...</t>
  </si>
  <si>
    <t>Նոր նախաձեռնությունների ֆինանսավորումը նպատակահարմար է դիտարկել ԵՄ կենսաբազմազանություն և կայուն տեղական զարգացում-Հայաստան (KFW)շրջանակներում</t>
  </si>
  <si>
    <t>մարզերի տարածք</t>
  </si>
  <si>
    <t>Հաստատված օգտագործման չափաքանակներ,
կատարելագործված կադաստր</t>
  </si>
  <si>
    <t>ՀՀ մարզերի բուսական աշխարհի տեսակային կազմի, տարածվածության  վերաբերյալ քարտեզագրական նյութեր, օգտագործման ենթակա չափաքանակների, մոնիթորինգի  նախադրյալներ, բույսերի Կարմիր գրքի, բնության հատուկ պահպանող տարածքների սահմանների վերանայման հիմքերի առկայություն</t>
  </si>
  <si>
    <t xml:space="preserve">ՀՀ բուսական աշխարհի պետական հաշվառման արդյունքում լիազոր մարմինը կտիրապետի բուսական աշխարհի, (ինվազիվ բուսատեսակների) տարածվածության տեսակային կազմի, պաշարների, ինվազիվ բուսատեսակների տարածվածության արդյունքում բնական էկոհամակարգերին սպառնացող վտանգներ/ռիսկերի վերաբերյալ համապարփակ տեղեկատվությանը, ինչը թույլ կտա ապահովել բուսական տեսակների գիտականորեն հիմնավորված շարունակական օգտագործումն ու վերարտադրությունը, կատարելագործել/ձևավորել բուսական աշխարհի կադաստրն ու ստեղծել նախադրյալներ մոնիթորինգի իրականացման, բույսերի Կարմիր գրքի վերանայման, բնության հատուկ պահպանվող տարածքների սահմանների վերանայման համար:Բուսական աշխարհի պետական հաշվառման արդյունքում հնարավոր կլինի նաև բացահայտել բուսական տեսակների ու համակեցությունների և դրանց աճելավայրերի քանակական և որակական փոփոխությունները, ինչպես նաև գնահատելու բնական էկոհամակարգ/ինվազիվ բուսատեսակների տարածվածություն ռիսկերը:
</t>
  </si>
  <si>
    <t>տեղեկատվության տրամադրում շահագրգիռ կողմերին և հանրամատչելի տեղեկատվության տարածում</t>
  </si>
  <si>
    <t xml:space="preserve">ՀՀ Կարմիր գրքի վերանայման հիմնավորումներ, բուսատեսակների նախնական ցանկի կազմում </t>
  </si>
  <si>
    <t xml:space="preserve">տվյալների էլեկտրոնային տեղեկատվական համակարգի ստեղծում, կադաստրի կատարելագործում/ձևավորում, մոնիթորինգի իրականացման համար  առաջարկությունների ներկայացում, </t>
  </si>
  <si>
    <t xml:space="preserve"> բնական էկոհամակարգ/ինվազիվ բուսատեսակների տարածվածություն ռիսկերի գնահատում</t>
  </si>
  <si>
    <t>դաշտային ուսումնասիրություններ՝ ըստ ՀՀ մարզերի/ֆլորիստիկ շրջանների բույսերի տարածվածության/տեսակային կազմի որոշում  քարտեզագրման աշխատանքների իրականացում, ներառյալ ինվազիվ բուսատեսակների համար:</t>
  </si>
  <si>
    <t>ՀՀ տարածքին համարժեք՝ բուսական աշխարհի վերաբերյալ տեղեկատվական համակարգի, կատարելագործված կադաստրի, օգտագործման ենթակա չափաքանակների, բնության հատուկ պահպանվող տարածքների սահմանների վերանայման,  բույսերի Կարմիր գրքի վերանայման հիմքերի, բուսական աշխարհի պահպանության և շարունակական օգտագործման ապահովում:</t>
  </si>
  <si>
    <t>7. Տեղեկատվության տրամադրում շահագրգիռ կողմերին
Հանրամատչելի տեղեկատվության տարածում</t>
  </si>
  <si>
    <t>6. Կադաստրի կատարելագործում/ձևավորում,</t>
  </si>
  <si>
    <t xml:space="preserve">5.Բնական էկոհամակարգերում ինվազիվ բուսատեսակների տարածվածության ռիսկերի գնահատում
</t>
  </si>
  <si>
    <t>5.Բնության հատուկ պահպանվող տարածքների սահմանների վերանայման հիմքերի առկայություն</t>
  </si>
  <si>
    <t>4.Բույսերի Կարմիր գրքում ընդգրկված տեսակների ցանկի վերանայում</t>
  </si>
  <si>
    <t xml:space="preserve">3. Օգտագործման ենթակա չափաքանակների  հիմնավորումների պատրաստում, </t>
  </si>
  <si>
    <t xml:space="preserve">2.Ըստ հնարավորության լայն կիրառում ունեցող բույսերի պաշարների հաշվառում
</t>
  </si>
  <si>
    <t xml:space="preserve">1. Ելակետային տվյալների հավաքագրում:
Դաշտային ուսումնասիրություններ՝ ըստ ՀՀ մարզերի բուսական աշխարհի տեսակային կազմի և տարածվածության  որոշման նպատակով, ներառյալ ինվազիվ բուսատեսակները, քարտեզագրման աշխատանքների իրականացում 
</t>
  </si>
  <si>
    <t>Հայեցողական պարտավորության շրջանակներում պետք է իրականացվեն հետևյալ միջոցառումները.</t>
  </si>
  <si>
    <t xml:space="preserve">«Բուսական աշխարհի մասին» ՀՀ օրենք,  ՀՀ կառավարության 2015 թվականի դեկտեմբերի 10-ի նիստի «Հայաստանի Հանրապետության կենսաբանական բազմազանության պահպանության, պաշտպանության, վերարտադրության և օգտագործման բնագավառներում ռազմավարությանը և գործողությունների ազգային ծրագրին հավանություն տալու մասին» N54 արձանագրային և ՀՀ կառավարության 2009 թվականի օգոստոսի 13-ի «Հայաստանի Հանրապետության բուսական աշխարհի պետական հաշվառման ծրագիր» N974-Ն որոշումներ, 2019 թվականի փետրվարի 8-ի «ՀՀ կառավարության ծրագրի մասին» N65-Ա որոշում, Շրջակա միջավայրի նախարարության կանոնադրություն  (2018 թվականի հունիսի 11-ի N745-Լ որոշում):                                                                                     ՀՀ կառավարության մայիսի 16-ի «ՀՀ կառավարության 2019-2023թթ. գործունեության միջոցառումների ծրագիրը հաստատելու մասին» N650-Լ որոշման հավելվածի 92.3 կետով նախատեսված է ՀՀ բուսական աշխարհի օբյեկտների հաշվառման և կադաստրի կատարելագործման իրականացումը: </t>
  </si>
  <si>
    <t>Սույն ՄԺԾԾ հայտում որպես հայեցողական պարտավորություն ամրագրված է ՀՀ տարածքի բուսական աշխարհի հաշվառման աշխատանքների իրականացումը`ըստ ՀՀ մարզերի/ֆլորիստիկ շրջանների:</t>
  </si>
  <si>
    <r>
      <t xml:space="preserve">X </t>
    </r>
    <r>
      <rPr>
        <sz val="10"/>
        <color theme="1"/>
        <rFont val="GHEA Grapalat"/>
        <family val="3"/>
      </rPr>
      <t xml:space="preserve">Շարունակական </t>
    </r>
    <r>
      <rPr>
        <vertAlign val="superscript"/>
        <sz val="10"/>
        <color theme="1"/>
        <rFont val="GHEA Grapalat"/>
        <family val="3"/>
      </rPr>
      <t xml:space="preserve">                   </t>
    </r>
    <r>
      <rPr>
        <sz val="14"/>
        <color theme="1"/>
        <rFont val="GHEA Grapalat"/>
        <family val="3"/>
      </rPr>
      <t xml:space="preserve">□ </t>
    </r>
    <r>
      <rPr>
        <sz val="10"/>
        <color theme="1"/>
        <rFont val="GHEA Grapalat"/>
        <family val="3"/>
      </rPr>
      <t xml:space="preserve">Ոչ շարունակական </t>
    </r>
  </si>
  <si>
    <r>
      <t xml:space="preserve"> </t>
    </r>
    <r>
      <rPr>
        <sz val="10"/>
        <color theme="1"/>
        <rFont val="GHEA Grapalat"/>
        <family val="3"/>
      </rPr>
      <t xml:space="preserve">Պարտադիր ծախսային պարտավորություն       </t>
    </r>
    <r>
      <rPr>
        <b/>
        <sz val="10"/>
        <color theme="1"/>
        <rFont val="GHEA Grapalat"/>
        <family val="3"/>
      </rPr>
      <t xml:space="preserve"> X</t>
    </r>
    <r>
      <rPr>
        <b/>
        <sz val="14"/>
        <color theme="1"/>
        <rFont val="GHEA Grapalat"/>
        <family val="3"/>
      </rPr>
      <t xml:space="preserve"> </t>
    </r>
    <r>
      <rPr>
        <sz val="10"/>
        <color theme="1"/>
        <rFont val="GHEA Grapalat"/>
        <family val="3"/>
      </rPr>
      <t>Հայեցողական ծախսային պարտավորություն, այդ թվում՝</t>
    </r>
  </si>
  <si>
    <t xml:space="preserve">Բուսական աշխարհի հաշվառման իրականացման պահանջն ամրագրված է &lt;&lt;Բուսական աշխարհի մասին&gt;&gt; ՀՀ օրենքում: Հաշվառման անհրաժեշտությունը կարևորվել է նաև ՀՀ կառավարության 2015 թվականի դեկտեմբերի 10-ի նիստի &lt;&lt;Հայաստանի Հանրապետության կենսաբանական բազմազանության պահպանության, պաշտպանության, վերարտադրության և օգտագործման բնագավառներում ռազմավարությանը և գործողությունների ազգային ծրագրին հավանություն տալու մասին&gt;&gt; N54 արձանագրային և ՀՀ կառավարության 2009 թվականի օգոստոսի 13-ի &lt;&lt;Հայաստանի Հանրապետության բուսական աշխարհի պետական հաշվառման ծրագիր&gt;&gt; N974-Ն որոշումներով,   2019 թվականի փետրվարի 8-ի &lt;&lt;ՀՀ կառավարության ծրագրի մասին&gt;&gt; N65-Ա որոշմամբ, ինչպես նաև ՀՀ շրջակա միջավայրի նախարարության կանոնադրության դրույթներով (2018թվականի հունիսի 11-ի N745-Լ որոշում, 9-րդ կետի 1-ին ենթակետ, 11-րդ կետի 13-րդ և 21-րդ  ենթակետեր): ՀՀ կառավարության մայիսի 16-ի &lt;&lt;ՀՀ կառավարության 2019-2023թթ. գործունեության միջոցառումների ծրագիրը հաստատելու մասին&gt;&gt;N650-Լ որոշման հավելվածի 92.3 կետով նախատեսված է բուսական աշխարհի օբյեկտների հաշվառման և կադաստրի կատարելագործման իրականացումը: </t>
  </si>
  <si>
    <t xml:space="preserve">•տվյալների էլեկտրոնային տեղեկատվական համակարգի ստեղծում, կադաստրի կատարելագործում/ձևավորում </t>
  </si>
  <si>
    <t>•բնության հատուկ պահպանվող տարածքների սահմանների վերանայման, նոր ԲՀՊՏ-ների ստեղծման առաջարկություններ</t>
  </si>
  <si>
    <t xml:space="preserve">•ՀՀ բույսերի Կարմիր գրքում ընդգրկված տեսակների ցանկի վերանայում </t>
  </si>
  <si>
    <t>•տեղեկատվության տրամադրում շահագրգիռ կողմերին և հանրամատչելի տեղեկատվության տարածում</t>
  </si>
  <si>
    <t>•օգտագործման ենթակա չափաքանակների հիմնավորումների պատրաստում</t>
  </si>
  <si>
    <t>•բնական էկոհամակարգերում ինվազիվ բուսատեսակների տարածվածություն ռիսկերի գնահատում</t>
  </si>
  <si>
    <t>•քարտեզագրման աշխատանքների իրականացում /GIS/:</t>
  </si>
  <si>
    <t>•բույսերի տարածվածություն, տեսակային կազմի որոշում, ներառյալ ինվազիվ բուսատեսակների համար</t>
  </si>
  <si>
    <t>• ելակետային տվյալների հավաքագրում, դաշտային ուսումնասիրություններ՝ ըստ ՀՀ մարզերի/ֆլորիստիկ շրջանների</t>
  </si>
  <si>
    <t xml:space="preserve"> «ՀՀ բուսական աշխարհի պետական հաշվառում» ՄԺԾԾ հայտի շրջանակներում նախատեսվող աշխատանքներն են.</t>
  </si>
  <si>
    <t xml:space="preserve">ՀՀ բուսական աշխարհի պետական հաշվառումը հանդիսանում է նոր նախաձեռնություն: </t>
  </si>
  <si>
    <r>
      <t xml:space="preserve">3.4  </t>
    </r>
    <r>
      <rPr>
        <sz val="14"/>
        <color theme="1"/>
        <rFont val="GHEA Grapalat"/>
        <family val="3"/>
      </rPr>
      <t xml:space="preserve">□ </t>
    </r>
    <r>
      <rPr>
        <sz val="10"/>
        <color theme="1"/>
        <rFont val="GHEA Grapalat"/>
        <family val="3"/>
      </rPr>
      <t xml:space="preserve">Նոր միջոցառում (հիմնավորումներ և բացատրություններ)՝ </t>
    </r>
    <r>
      <rPr>
        <vertAlign val="superscript"/>
        <sz val="10"/>
        <color theme="1"/>
        <rFont val="GHEA Grapalat"/>
        <family val="3"/>
      </rPr>
      <t xml:space="preserve">10                                                                                                       </t>
    </r>
    <r>
      <rPr>
        <sz val="10"/>
        <color theme="1"/>
        <rFont val="GHEA Grapalat"/>
        <family val="3"/>
      </rPr>
      <t xml:space="preserve"> </t>
    </r>
  </si>
  <si>
    <r>
      <t>2.3</t>
    </r>
    <r>
      <rPr>
        <sz val="14"/>
        <color theme="1"/>
        <rFont val="GHEA Grapalat"/>
        <family val="3"/>
      </rPr>
      <t xml:space="preserve"> □ </t>
    </r>
    <r>
      <rPr>
        <sz val="10"/>
        <color theme="1"/>
        <rFont val="GHEA Grapalat"/>
        <family val="3"/>
      </rPr>
      <t xml:space="preserve">Նոր ծրագիր (հիմնավորումներ և բացատրություններ)՝ </t>
    </r>
    <r>
      <rPr>
        <vertAlign val="superscript"/>
        <sz val="10"/>
        <color theme="1"/>
        <rFont val="GHEA Grapalat"/>
        <family val="3"/>
      </rPr>
      <t xml:space="preserve">7   </t>
    </r>
    <r>
      <rPr>
        <sz val="10"/>
        <color theme="1"/>
        <rFont val="GHEA Grapalat"/>
        <family val="3"/>
      </rPr>
      <t>____________________________________________________________</t>
    </r>
  </si>
  <si>
    <r>
      <t xml:space="preserve">2.2 Ծրագրի դասիչը՝ </t>
    </r>
    <r>
      <rPr>
        <vertAlign val="superscript"/>
        <sz val="10"/>
        <color theme="1"/>
        <rFont val="GHEA Grapalat"/>
        <family val="3"/>
      </rPr>
      <t xml:space="preserve">6          </t>
    </r>
    <r>
      <rPr>
        <sz val="10"/>
        <color theme="1"/>
        <rFont val="GHEA Grapalat"/>
        <family val="3"/>
      </rPr>
      <t>1155</t>
    </r>
  </si>
  <si>
    <r>
      <t xml:space="preserve">2.1 Ծրագրի անվանումը՝ </t>
    </r>
    <r>
      <rPr>
        <vertAlign val="superscript"/>
        <sz val="10"/>
        <color theme="1"/>
        <rFont val="GHEA Grapalat"/>
        <family val="3"/>
      </rPr>
      <t>5</t>
    </r>
    <r>
      <rPr>
        <sz val="10"/>
        <color theme="1"/>
        <rFont val="GHEA Grapalat"/>
        <family val="3"/>
      </rPr>
      <t xml:space="preserve">  Բնական պաշարների և բնության հատուկ պահպանվող տարածքների կառավարում և պահպանում</t>
    </r>
  </si>
  <si>
    <r>
      <t>1.2</t>
    </r>
    <r>
      <rPr>
        <sz val="14"/>
        <color theme="1"/>
        <rFont val="GHEA Grapalat"/>
        <family val="3"/>
      </rPr>
      <t xml:space="preserve"> </t>
    </r>
    <r>
      <rPr>
        <sz val="10"/>
        <color theme="1"/>
        <rFont val="GHEA Grapalat"/>
        <family val="3"/>
      </rPr>
      <t xml:space="preserve">Նոր նախաձեռնությանն առնչվող այլ պետական մարմինների անվանումները՝ </t>
    </r>
    <r>
      <rPr>
        <vertAlign val="superscript"/>
        <sz val="10"/>
        <color theme="1"/>
        <rFont val="GHEA Grapalat"/>
        <family val="3"/>
      </rPr>
      <t xml:space="preserve">3 </t>
    </r>
    <r>
      <rPr>
        <sz val="10"/>
        <color theme="1"/>
        <rFont val="GHEA Grapalat"/>
        <family val="3"/>
      </rPr>
      <t xml:space="preserve">  ՀՀ տարածքային կառավարման ենթակառուցվածքների նախարարություն, ՀՀ էկոնոմիկայի նախարարություն (ՀՀԳԱԱ Ա.Թախտաջյանի անվան բուսաբանության ինստիտուտ,  Երևանի պետական համալսարան)</t>
    </r>
  </si>
  <si>
    <r>
      <t xml:space="preserve">1.1 Պետական մարմնի անվանումը՝ </t>
    </r>
    <r>
      <rPr>
        <vertAlign val="superscript"/>
        <sz val="10"/>
        <color theme="1"/>
        <rFont val="GHEA Grapalat"/>
        <family val="3"/>
      </rPr>
      <t>2</t>
    </r>
    <r>
      <rPr>
        <sz val="10"/>
        <color theme="1"/>
        <rFont val="GHEA Grapalat"/>
        <family val="3"/>
      </rPr>
      <t xml:space="preserve">       Շրջակա միջավայրի նախարարություն</t>
    </r>
  </si>
  <si>
    <r>
      <t xml:space="preserve">13.Այլ անհրաժեշտ տեղեկատվություն և հիմնավորումներ </t>
    </r>
    <r>
      <rPr>
        <vertAlign val="superscript"/>
        <sz val="10"/>
        <color indexed="8"/>
        <rFont val="GHEA Grapalat"/>
        <family val="3"/>
      </rPr>
      <t xml:space="preserve">26 </t>
    </r>
  </si>
  <si>
    <r>
      <t xml:space="preserve">12. Նոր նախաձեռնության իրականացման այլ եղանակներ արտահայտող այլընտրանքներ </t>
    </r>
    <r>
      <rPr>
        <vertAlign val="superscript"/>
        <sz val="10"/>
        <color indexed="8"/>
        <rFont val="GHEA Grapalat"/>
        <family val="3"/>
      </rPr>
      <t xml:space="preserve">25 </t>
    </r>
  </si>
  <si>
    <r>
      <t>Այլընտրանք # 2 (նվազագույն արդյունքների սցենար)</t>
    </r>
    <r>
      <rPr>
        <vertAlign val="superscript"/>
        <sz val="10"/>
        <color indexed="8"/>
        <rFont val="GHEA Grapalat"/>
        <family val="3"/>
      </rPr>
      <t xml:space="preserve"> 24 </t>
    </r>
  </si>
  <si>
    <t xml:space="preserve">Նոր նախաձեռնությունների ֆինանսավորումը նպատակահարմար է դիտարկել ԵՄ կենսաբազմազանություն և կայուն տեղական զարգացում-Հայաստան (KFW)շրջանակներում
</t>
  </si>
  <si>
    <r>
      <t xml:space="preserve">10. Ֆինանսավորման աղբյուրը </t>
    </r>
    <r>
      <rPr>
        <vertAlign val="superscript"/>
        <sz val="10"/>
        <color indexed="8"/>
        <rFont val="GHEA Grapalat"/>
        <family val="3"/>
      </rPr>
      <t xml:space="preserve">23 </t>
    </r>
  </si>
  <si>
    <r>
      <t xml:space="preserve">9. Պահանջվող ռեսուրսները </t>
    </r>
    <r>
      <rPr>
        <vertAlign val="superscript"/>
        <sz val="10"/>
        <color indexed="8"/>
        <rFont val="GHEA Grapalat"/>
        <family val="3"/>
      </rPr>
      <t xml:space="preserve">22 </t>
    </r>
  </si>
  <si>
    <t xml:space="preserve">Հաստատված օգտագործման չափաքանակներ,
կատարելագործված կադաստր
</t>
  </si>
  <si>
    <t>ՀՀ մարզերի կենդանականն աշխարհի տեսակային կազմի, տարածվածության  վերաբերյալ քարտեզագրական նյութեր, օգտագործման ենթակա չափաքանակների, մոնիթորինգի  նախադրյալներ, կենդանիների Կարմիր գրքի վերանայման հիմքերի առկայություն</t>
  </si>
  <si>
    <r>
      <t xml:space="preserve">Միջոցառման ավարտի տարեթիվը </t>
    </r>
    <r>
      <rPr>
        <vertAlign val="superscript"/>
        <sz val="10"/>
        <color indexed="8"/>
        <rFont val="GHEA Grapalat"/>
        <family val="3"/>
      </rPr>
      <t xml:space="preserve">21 </t>
    </r>
  </si>
  <si>
    <r>
      <t xml:space="preserve">8.Արդյունքային չափորոշիչները </t>
    </r>
    <r>
      <rPr>
        <vertAlign val="superscript"/>
        <sz val="10"/>
        <color indexed="8"/>
        <rFont val="GHEA Grapalat"/>
        <family val="3"/>
      </rPr>
      <t xml:space="preserve">20 </t>
    </r>
  </si>
  <si>
    <t>Չեն կատարվելու ՀՀ կենդանական աշխարհի մասին օրենքով սահմանված պարտավորությունները: Միջոցառման չֆինանսավորման դեպքում խնդիր է առաջանում կենդանական աշխարհի պահպանության, շարունակական օգտագործման բնագավառում: Կենդանական պաշարների, կենդանիների տարածվածության վերաբերյալ հավաստի և արդիական տեղեկատվության բացակայությունն անհնարին է դարձնում կենդանական աշխարհի լիարժեք կառավարման իրականացումը:</t>
  </si>
  <si>
    <r>
      <t xml:space="preserve">7. Նոր նախաձեռնությունը չֆինանսավորելու դեպքում ծագող խնդիրները </t>
    </r>
    <r>
      <rPr>
        <vertAlign val="superscript"/>
        <sz val="10"/>
        <color indexed="8"/>
        <rFont val="GHEA Grapalat"/>
        <family val="3"/>
      </rPr>
      <t xml:space="preserve">19 </t>
    </r>
  </si>
  <si>
    <t xml:space="preserve">Կենդանական աշխարհի պետական հաշվառման արդյունքում լիազոր մարմինը կտիրապետի կենդանական աշխարհի, (ինվազիվ կենդանատեսակների) տարածվածության տեսակային կազմի, պաշարների, ինվազիվ կենդանատեսակների տարածվածության արդյունքում բնական էկոհամակարգերին սպառնացող վտանգներ/ռիսկերի վերաբերյալ համապարփակ տեղեկատվությանը, ինչը թույլ կտա 
ապահովել կենդանական տեսակների գիտականորեն հիմնավորված շարունակական օգտագործումն ու վերարտադրությունը, կատարելագործել/ձևավորել կենդանական աշխարհի կադաստրն ու ստեղծել նախադրյալներ մոնիթորինգի իրականացման, կենդանիների Կարմիր գրքի վերանայման համար: Կենդանական աշխարհի պետական հաշվառման արդյունքում հնարավոր կլինի նաև բացահայտել կենդանական տեսակների ու համակեցությունների և դրանց ապրելավայրերի քանակական և որակական փոփոխությունները, ինչպես նաև գնահատելու բնական էկոհամակարգ/ինվազիվ կենդանատեսակների տարածվածություն ռիսկերը:
</t>
  </si>
  <si>
    <r>
      <t xml:space="preserve">6. Սպասվող օգուտները </t>
    </r>
    <r>
      <rPr>
        <vertAlign val="superscript"/>
        <sz val="10"/>
        <color indexed="8"/>
        <rFont val="GHEA Grapalat"/>
        <family val="3"/>
      </rPr>
      <t xml:space="preserve">18 </t>
    </r>
  </si>
  <si>
    <t xml:space="preserve">ՄԺԾԾ շրջանակներում ծրագրավորվող աշխատանքներն են.
- ելակետային տվյալների հավաքագրում, դաշտային ուսումնասիրություններ՝ ըստ ՀՀ մարզերի կենդանիների տարածվածության/տեսակային կազմի որոշում  քարտեզագրման աշխատանքների իրականացում, ներառյալ ինվազիվ կենդանատեսակների համար:
- բնական էկոհամակարգ/ինվազիվ կենդանատեսակների տարածվածություն ռիսկերի գնահատում
- օգտագործման ենթակա չափաքանակների հիմնավորումների պատրաստում
- տվյալների էլեկտրոնային տեղեկատվական համակարգի ստեղծում, կադաստրի կատարելագործում/ձևավորում 
- ՀՀ Կարմիր գրքի վերանայման, մոնիթորինգի իրականացման համար  առաջարկությունների ներկայացում, նախնական ցանկի կազմում 
- Տեղեկատվության տրամադրում շահագրգիռ կողմերին և հանրամատչելի տեղեկատվության տարածում
</t>
  </si>
  <si>
    <r>
      <t xml:space="preserve">5. Նկարագրությունը </t>
    </r>
    <r>
      <rPr>
        <vertAlign val="superscript"/>
        <sz val="10"/>
        <color indexed="8"/>
        <rFont val="GHEA Grapalat"/>
        <family val="3"/>
      </rPr>
      <t xml:space="preserve">17 </t>
    </r>
  </si>
  <si>
    <t>ՀՀ տարածքին համարժեք՝ կենդանական աշխարհի վերաբերյալ տեղեկատվական համակարգի, կատարելագործված կադաստրի, օգտագործման ենթակա չափաքանակների, կենդանիների Կարմիր գրքի վերանայման հիմքերի առկայություն՝ կենդանական պահպանության և շարունակական օգտագործման նպատակով:</t>
  </si>
  <si>
    <r>
      <t xml:space="preserve">4. Նպատակը </t>
    </r>
    <r>
      <rPr>
        <vertAlign val="superscript"/>
        <sz val="10"/>
        <color indexed="8"/>
        <rFont val="GHEA Grapalat"/>
        <family val="3"/>
      </rPr>
      <t xml:space="preserve">16 </t>
    </r>
  </si>
  <si>
    <t>8.հանրային իրազեկում</t>
  </si>
  <si>
    <t>7.տեղեկատվության տրամադրում շահագրգիռ կողմերին</t>
  </si>
  <si>
    <t>6.կադաստրի կատարելագործում/ձևավորում</t>
  </si>
  <si>
    <t>5.հաշվառման արդյունքների ամփոփում և տվյալների էլեկտրոնային բազայի ձևավորում</t>
  </si>
  <si>
    <t>4.Կարմիր գրքում ընդգրկված տեսակների ցանկի վերանայում</t>
  </si>
  <si>
    <t xml:space="preserve">ՀՀ վարչապետի 2018թվականի հունիսի 11-ի&lt;&lt;Հայաստանի Հանրապետության շրջակա միջավայրի նախարարության կանոնադրությունը հաստատելու մասին&gt;&gt;  N745-Լ որոշում </t>
  </si>
  <si>
    <t>3.պաշարների հաշվառում, օգտագործման ենթակա չափաքանակների վերաբերյալ հիմնավորումների առկայություն</t>
  </si>
  <si>
    <t xml:space="preserve"> ՀՀ կառավարության 2009 թվականի օգոստոսի 13-ի  N975-Ն:</t>
  </si>
  <si>
    <t>2. տարածվածություն, քարտեզագրում /GIS/</t>
  </si>
  <si>
    <t xml:space="preserve"> ՀՀ կառավարության 2015թ. դեկտեմբերի 10-ի նիստի N54 արձանագրային,  </t>
  </si>
  <si>
    <t>1. տեսակային կազմի որոշում</t>
  </si>
  <si>
    <t>ՀՀ կենդանական աշխարհի մասին օրենք</t>
  </si>
  <si>
    <t>Հայեցողական պարտավորություն շրջանակներում պետք է իրականացվեն հետևյալ միջոցառումները.</t>
  </si>
  <si>
    <t>2019թվականի փետրվարի 8-ի  &lt;&lt;ՀՀ կառավարության ծրագրի մասին&gt;&gt; N65-Ա որոշման հավելվածի 4.8  բաժին</t>
  </si>
  <si>
    <t>Սույն ՄԺԾԾ հայտում որպես հայեցողական պարտավորություն ամրագրված էՀՀ կենդանական աշխարհի պետական հաշվառման աշխատանքների իրականացումը:</t>
  </si>
  <si>
    <r>
      <t xml:space="preserve">Պարտադիր կամ հայեցողական պարտավորությունը սահմանող օրենսդրական հիմքերը </t>
    </r>
    <r>
      <rPr>
        <vertAlign val="superscript"/>
        <sz val="10"/>
        <color indexed="8"/>
        <rFont val="GHEA Grapalat"/>
        <family val="3"/>
      </rPr>
      <t xml:space="preserve">15 </t>
    </r>
  </si>
  <si>
    <r>
      <t>Պարտադիր պարտավորության շրջանակներում գործադիր մարմնի հայեցողական իրավասությունների շրջանակները</t>
    </r>
    <r>
      <rPr>
        <vertAlign val="superscript"/>
        <sz val="10"/>
        <color indexed="8"/>
        <rFont val="GHEA Grapalat"/>
        <family val="3"/>
      </rPr>
      <t>14</t>
    </r>
    <r>
      <rPr>
        <sz val="10"/>
        <color indexed="8"/>
        <rFont val="GHEA Grapalat"/>
        <family val="3"/>
      </rPr>
      <t xml:space="preserve"> </t>
    </r>
  </si>
  <si>
    <r>
      <t>Պարտադիր կամ հայեցողական  պարտավորությունների շրջանակը</t>
    </r>
    <r>
      <rPr>
        <vertAlign val="superscript"/>
        <sz val="10"/>
        <color indexed="8"/>
        <rFont val="GHEA Grapalat"/>
        <family val="3"/>
      </rPr>
      <t>13</t>
    </r>
    <r>
      <rPr>
        <sz val="10"/>
        <color indexed="8"/>
        <rFont val="GHEA Grapalat"/>
        <family val="3"/>
      </rPr>
      <t xml:space="preserve"> </t>
    </r>
  </si>
  <si>
    <r>
      <t xml:space="preserve">X </t>
    </r>
    <r>
      <rPr>
        <sz val="10"/>
        <color indexed="8"/>
        <rFont val="GHEA Grapalat"/>
        <family val="3"/>
      </rPr>
      <t xml:space="preserve">Շարունակական </t>
    </r>
    <r>
      <rPr>
        <vertAlign val="superscript"/>
        <sz val="10"/>
        <color indexed="8"/>
        <rFont val="GHEA Grapalat"/>
        <family val="3"/>
      </rPr>
      <t xml:space="preserve">                   </t>
    </r>
    <r>
      <rPr>
        <sz val="14"/>
        <color indexed="8"/>
        <rFont val="GHEA Grapalat"/>
        <family val="3"/>
      </rPr>
      <t xml:space="preserve">□ </t>
    </r>
    <r>
      <rPr>
        <sz val="10"/>
        <color indexed="8"/>
        <rFont val="GHEA Grapalat"/>
        <family val="3"/>
      </rPr>
      <t xml:space="preserve">Ոչ շարունակական </t>
    </r>
  </si>
  <si>
    <r>
      <t xml:space="preserve">□ </t>
    </r>
    <r>
      <rPr>
        <sz val="10"/>
        <color indexed="8"/>
        <rFont val="GHEA Grapalat"/>
        <family val="3"/>
      </rPr>
      <t xml:space="preserve">Պարտադիր ծախսային պարտավորություն        </t>
    </r>
    <r>
      <rPr>
        <sz val="14"/>
        <color indexed="8"/>
        <rFont val="GHEA Grapalat"/>
        <family val="3"/>
      </rPr>
      <t xml:space="preserve">X </t>
    </r>
    <r>
      <rPr>
        <sz val="10"/>
        <color indexed="8"/>
        <rFont val="GHEA Grapalat"/>
        <family val="3"/>
      </rPr>
      <t>Հայեցողական ծախսային պարտավորություն, այդ թվում՝</t>
    </r>
  </si>
  <si>
    <r>
      <t xml:space="preserve">3.5 Նոր նախաձեռնության ծախսերի հիմքում դրված պարտավորության բնույթը՝ </t>
    </r>
    <r>
      <rPr>
        <vertAlign val="superscript"/>
        <sz val="10"/>
        <color indexed="8"/>
        <rFont val="GHEA Grapalat"/>
        <family val="3"/>
      </rPr>
      <t xml:space="preserve">12 </t>
    </r>
  </si>
  <si>
    <r>
      <t xml:space="preserve">□ </t>
    </r>
    <r>
      <rPr>
        <sz val="10"/>
        <color indexed="8"/>
        <rFont val="GHEA Grapalat"/>
        <family val="3"/>
      </rPr>
      <t xml:space="preserve">Գոյություն ունեցող միջոցառման ընդլայնում (հիմնավորումներ և բացատրություններ)՝ </t>
    </r>
    <r>
      <rPr>
        <vertAlign val="superscript"/>
        <sz val="10"/>
        <color indexed="8"/>
        <rFont val="GHEA Grapalat"/>
        <family val="3"/>
      </rPr>
      <t xml:space="preserve">11 </t>
    </r>
  </si>
  <si>
    <t xml:space="preserve">Աշխատանքների իրականացման փուլում նախատեսվում է կազմակերպել և իրականացնել կենդանական աշխարհի, ներառյալ օգտագործման իմաստով առավել խոցելի խոշոր խմբերի՝  խոշոր և մանր կաթնասունների, թռչունների, սողունների, երկկենցաղների, ձկների և խեցգետնի ուսումնասիրություններ և հաշվառում՝ ըստ ՀՀ մարզերի, որն իր մեջ կներառի տեսակային կազմի, տարածվածության, քարտեզագրման և հնարավորինս նաև պաշարների գնահատման աշխատանքներն ու տվյալների էլեկտրոնային բազայի ձևավորումը: Վերոնշյալ հաշվառման արդյունքների հիման վրա միայն հնարավոր կլինի ապահովել կենդանական տեսակների գիտականորեն հիմնավորված շարունակական օգտագործումն ու վերարտադրությունը, ձևավորել կենդանական աշխարհի կադաստրն ու ստեղծել նախադրյալներ մոնիթորինգի իրականացման համար: 
Կենդանական աշխարհի պետական հաշվառման արդյունքում հնարավոր կլինի նաև բացահայտել կենդանական տեսակների և դրանց ապրելավայրերի քանակական և որակական փոփոխությունները:
</t>
  </si>
  <si>
    <t>ՀՀ տարածքում կենդանական աշխարհի միասնական պետական հաշվառում չի իրականացվել: Ավելին կարելի է փաստել, որ  միասնական և միաժամանակյա հաշվառում երկրի ամբողջ տարածքում, ըստ մարզերի երբևիցԷ չի կատարվել: Միայն գիտական թեմաների շրջանակներում ՀՀ ԳԱԱ կենդանաբանության և հիդրոէկոլոգիայի գիտական կենտրոնի, ՀՀ պետական համալսարանի և այլ կազմակերպությունների կողմից կատարվել են առանձին թեմատիկ ուսումնասիրություններ, որոնք նույնպես ամբողջականացման, համախմբման և ի մի բերման կարիք ունեն:
Կենդանական աշխարհի հաշվառման աշխատանքները նախատեսվում է իրականացնել ոլորտի մասնագիտացված, գիտա-հետազոտական ուսումնասիրությունների իրականացման գործառույթներ ունեցող` ՀՀ ԳԱԱ կենդանաբանության և հիդրոէկոլոգիայի գիտական կենտրոնի, ՀՀ պետական համալսարանի և  մասնագիտական որակավորում ունեցող այլ փորձագետների հետ համատեղ, առավել ևս, որ նրանց միջոցով են իրականացվել Հայաստանի Հանրապետությունում գործող Կարմիր գրքի ստեղծման աշխատանքները: Այդ տեսանկյունից չափազանց կարևորվում է կենդանական աշխարհի հաշվառման իրականացումն ու ստացված տվյալների հիման վրա պետական կադաստրի ձևավորումն ու վարումը, որն էլ իր հերթին հնարավորություն կընձեռի ՀՀ տարածքի կենդանական աշխարհի բազմազանության, դրանց պաշարների, ապրելավայրերի քանակական և որակական փոփոխությունների վերաբերյալ հավաստի տեղեկատվության միջոցով կանոնակարգելու արդեն իսկ օգտագործման ենթակա չափաքանակները:
Վերոնշյալ խնդիրների լուծման համար էլ նախատեսվում է ըստ ՀՀ մարզերի ներքոնշյալ կենդանական տեսակների հաշվառման իրականացումը, որն էլ իր հերթին կնպաստի կենդանական աշխարհի պետական կադաստրի ստեղծմանը, վարմանը, ինչպես նաև հիմք կհանդիսանա կենդանական աշխարհի մոնիթորիգի իրականացման համար, կապահովի ՀՀ Կարմիր գրքի վերանայման հիմքերը:</t>
  </si>
  <si>
    <t xml:space="preserve">Հաշվառման իրականացման պահանջն ամրագրված է &lt;&lt;Կենդանական աշխարհի մասին&gt;&gt; ՀՀ օրենքում /այսուհետ՝ Օրենք/, համաձայն որի պարբերաբար՝ ոչ ուշ քան տաս տարին մեկ, իսկ առանձին դեպքերում նաև ՀՀ կառավարության որոշմամբ պետք է իրականացվի կենդանական աշխարհի պետական հաշվառում: Օրենքը նախատեսում է նաև պետական հաշվառման նպատակով ուսումնասիրությունների կատարման հնարավորությունը /հոդված 10/ կենդանական աշխարհի պետական կառավարումն իրականացնող լիազորված պետական մարմնի կողմից՝ պետական պատվերի, ձևավորման և տեղադրման  միջոցով: Հաշվառման անհրաժեշտությունը կարևորվել է նաև ՀՀ կառավարության 2015թ. դեկտեմբերի 10-ի նիստի &lt;&lt;Հայաստանի Հանրապետության կենսաբանական բազմազանության պահպանության, պաշտպանության, վերարտադրության և օգտագործման բնագավառներում ռազմավարությանը և գործողությունների ազգային ծրագրին հավանություն տալու մասին&gt;&gt; N54 արձանագրային և ՀՀ կառավարության 2009 թվականի օգոստոսի 13-ի &lt;&lt;Հայաստանի Հանրապետության կենդանական աշխարհի պետական հաշվառման ծրագիր&gt;&gt; N975-Ն որոշումներով,  ինչպես նաև 2019 թվականի փետրվարի 8-ի &lt;&lt;ՀՀ կառավարության ծրագրի մասին&gt;&gt; N65-Ա որոշմամբ:  ՀՀ կառավարության մայիսի 16-ի &lt;&lt;ՀՀ կառավարության 2019-2023թթ. գործունեության միջոցառումների ծրագիրը հաստատելու մասին&gt;&gt;N650-Լ որոշման հավելվածի 92.3 կետով նախատեսված է կենդանական աշխարհի օբյեկտների հաշվառման և կադաստրի կատարելագործման իրականացումը: </t>
  </si>
  <si>
    <t xml:space="preserve">• տեսակային կազմի որոշում, 
• տարածվածություն, քարտեզագրում /GIS/
• պաշարների հաշվառում, օգտագործման ենթակա չափաքանակների վերաբերյալ հիմնավորումների առկայություն,
• Կարմիր գրքում ընդգրկված տեսակների ցանկի վերանայում, 
• հաշվառման արդյունքների ամփոփում և տվյալների էլեկտրոնային բազայի ձևավորում,
• կադաստրի կատարելագործում/ձևավորում,
• տեղեկատվության տրամադրում շահագրգիռ կողմերին,
• հանրային իրազեկում:
</t>
  </si>
  <si>
    <t>&lt;&lt;ՀՀ կենդանական աշխարհի պետական հաշվառման աշխատանքներ&gt;&gt; ՄԺԾԾ հայտի շրջանակներում նախատեսվող աշխատանքներն են.</t>
  </si>
  <si>
    <r>
      <t xml:space="preserve">□ </t>
    </r>
    <r>
      <rPr>
        <sz val="10"/>
        <color indexed="8"/>
        <rFont val="GHEA Grapalat"/>
        <family val="3"/>
      </rPr>
      <t>Այլ (նկարագրություն) _____________________________________________________________________________________________</t>
    </r>
  </si>
  <si>
    <r>
      <rPr>
        <sz val="14"/>
        <rFont val="GHEA Grapalat"/>
        <family val="3"/>
      </rPr>
      <t>X</t>
    </r>
    <r>
      <rPr>
        <sz val="14"/>
        <color indexed="8"/>
        <rFont val="GHEA Grapalat"/>
        <family val="3"/>
      </rPr>
      <t xml:space="preserve"> </t>
    </r>
    <r>
      <rPr>
        <sz val="10"/>
        <color indexed="8"/>
        <rFont val="GHEA Grapalat"/>
        <family val="3"/>
      </rPr>
      <t>Ապրանք և ծառայություն</t>
    </r>
    <r>
      <rPr>
        <sz val="14"/>
        <color indexed="8"/>
        <rFont val="GHEA Grapalat"/>
        <family val="3"/>
      </rPr>
      <t xml:space="preserve">                      □ </t>
    </r>
    <r>
      <rPr>
        <sz val="10"/>
        <color indexed="8"/>
        <rFont val="GHEA Grapalat"/>
        <family val="3"/>
      </rPr>
      <t xml:space="preserve">Տրանսֆերտ                                                      </t>
    </r>
  </si>
  <si>
    <r>
      <t>2.3</t>
    </r>
    <r>
      <rPr>
        <sz val="14"/>
        <color indexed="8"/>
        <rFont val="GHEA Grapalat"/>
        <family val="3"/>
      </rPr>
      <t xml:space="preserve"> □ </t>
    </r>
    <r>
      <rPr>
        <sz val="10"/>
        <color indexed="8"/>
        <rFont val="GHEA Grapalat"/>
        <family val="3"/>
      </rPr>
      <t xml:space="preserve">Նոր ծրագիր (հիմնավորումներ և բացատրություններ)՝ </t>
    </r>
    <r>
      <rPr>
        <vertAlign val="superscript"/>
        <sz val="10"/>
        <color indexed="8"/>
        <rFont val="GHEA Grapalat"/>
        <family val="3"/>
      </rPr>
      <t xml:space="preserve">7   </t>
    </r>
    <r>
      <rPr>
        <sz val="10"/>
        <color indexed="8"/>
        <rFont val="GHEA Grapalat"/>
        <family val="3"/>
      </rPr>
      <t>____________________________________________________________</t>
    </r>
  </si>
  <si>
    <t>Բնական պաշարների և բնության հատուկ պահպանվող տարածքների կառավարում և պահպանում</t>
  </si>
  <si>
    <r>
      <t xml:space="preserve">2.1 Ծրագրի անվանումը՝ </t>
    </r>
    <r>
      <rPr>
        <vertAlign val="superscript"/>
        <sz val="10"/>
        <color indexed="8"/>
        <rFont val="GHEA Grapalat"/>
        <family val="3"/>
      </rPr>
      <t>5</t>
    </r>
    <r>
      <rPr>
        <sz val="10"/>
        <color indexed="8"/>
        <rFont val="GHEA Grapalat"/>
        <family val="3"/>
      </rPr>
      <t xml:space="preserve"> </t>
    </r>
  </si>
  <si>
    <r>
      <t xml:space="preserve">2. Ծրագիրը </t>
    </r>
    <r>
      <rPr>
        <vertAlign val="superscript"/>
        <sz val="10"/>
        <color indexed="8"/>
        <rFont val="GHEA Grapalat"/>
        <family val="3"/>
      </rPr>
      <t xml:space="preserve">4 </t>
    </r>
  </si>
  <si>
    <t>ՀՀ ԳԱԱ կենդանաբանության և հիդրոէկոլոգիայի գիտական կենտրոն, Երևանի պետական համալսարան</t>
  </si>
  <si>
    <r>
      <t>1.2</t>
    </r>
    <r>
      <rPr>
        <sz val="14"/>
        <color indexed="8"/>
        <rFont val="GHEA Grapalat"/>
        <family val="3"/>
      </rPr>
      <t xml:space="preserve"> </t>
    </r>
    <r>
      <rPr>
        <sz val="10"/>
        <color indexed="8"/>
        <rFont val="GHEA Grapalat"/>
        <family val="3"/>
      </rPr>
      <t xml:space="preserve">Նոր նախաձեռնությանն առնչվող այլ պետական մարմինների անվանումները՝ </t>
    </r>
    <r>
      <rPr>
        <vertAlign val="superscript"/>
        <sz val="10"/>
        <color indexed="8"/>
        <rFont val="GHEA Grapalat"/>
        <family val="3"/>
      </rPr>
      <t xml:space="preserve">3 </t>
    </r>
    <r>
      <rPr>
        <sz val="10"/>
        <color indexed="8"/>
        <rFont val="GHEA Grapalat"/>
        <family val="3"/>
      </rPr>
      <t xml:space="preserve">  _______________________________________________________________________________________________________________ՀՀ տարածքային կառավարման և ենթակառուցվածքների նախարարություն, ՀՀ էկոնոմիկայի նախարարություն    </t>
    </r>
  </si>
  <si>
    <t>Շրջակա միջավայրի նախարարություն</t>
  </si>
  <si>
    <r>
      <t xml:space="preserve">1.1 Պետական մարմնի անվանումը՝ </t>
    </r>
    <r>
      <rPr>
        <vertAlign val="superscript"/>
        <sz val="10"/>
        <color indexed="8"/>
        <rFont val="GHEA Grapalat"/>
        <family val="3"/>
      </rPr>
      <t>2</t>
    </r>
    <r>
      <rPr>
        <sz val="10"/>
        <color indexed="8"/>
        <rFont val="GHEA Grapalat"/>
        <family val="3"/>
      </rPr>
      <t xml:space="preserve"> ___ </t>
    </r>
  </si>
  <si>
    <r>
      <t>Հավելված N 2. Նոր նախաձեռնությունների ներկայացման ձևաչափ</t>
    </r>
    <r>
      <rPr>
        <vertAlign val="superscript"/>
        <sz val="12"/>
        <color indexed="8"/>
        <rFont val="GHEA Grapalat"/>
        <family val="3"/>
      </rPr>
      <t>1</t>
    </r>
  </si>
  <si>
    <t>՝՝</t>
  </si>
  <si>
    <t>8.Արդյունքային ցուցանիշները</t>
  </si>
  <si>
    <t xml:space="preserve">󠆢  Պարտադիր ծախսային պարտավորություն      
□ Հայեցողական ծախսային պարտավորություն, այդ թվում՝
□ Շարունակական                    □ Ոչ շարունակական </t>
  </si>
  <si>
    <r>
      <rPr>
        <b/>
        <sz val="14"/>
        <color theme="1"/>
        <rFont val="GHEA Grapalat"/>
        <family val="3"/>
      </rPr>
      <t xml:space="preserve">□ </t>
    </r>
    <r>
      <rPr>
        <b/>
        <sz val="10"/>
        <color theme="1"/>
        <rFont val="GHEA Grapalat"/>
        <family val="3"/>
      </rPr>
      <t>Գոյություն ունեցող միջոցառման ընդլայնում (հիմնավորումներ և բացատրություններ)՝</t>
    </r>
    <r>
      <rPr>
        <sz val="10"/>
        <color theme="1"/>
        <rFont val="GHEA Grapalat"/>
        <family val="3"/>
      </rPr>
      <t xml:space="preserve"> </t>
    </r>
  </si>
  <si>
    <r>
      <t xml:space="preserve">     󠆢 </t>
    </r>
    <r>
      <rPr>
        <sz val="10"/>
        <color theme="1"/>
        <rFont val="GHEA Grapalat"/>
        <family val="3"/>
      </rPr>
      <t>Ապրանք և ծառայություն</t>
    </r>
    <r>
      <rPr>
        <sz val="14"/>
        <color theme="1"/>
        <rFont val="GHEA Grapalat"/>
        <family val="3"/>
      </rPr>
      <t xml:space="preserve">  □</t>
    </r>
    <r>
      <rPr>
        <sz val="10"/>
        <color theme="1"/>
        <rFont val="GHEA Grapalat"/>
        <family val="3"/>
      </rPr>
      <t xml:space="preserve">Տրանսֆերտ </t>
    </r>
    <r>
      <rPr>
        <sz val="14"/>
        <color theme="1"/>
        <rFont val="GHEA Grapalat"/>
        <family val="3"/>
      </rPr>
      <t xml:space="preserve">□ </t>
    </r>
    <r>
      <rPr>
        <sz val="10"/>
        <color theme="1"/>
        <rFont val="GHEA Grapalat"/>
        <family val="3"/>
      </rPr>
      <t xml:space="preserve">Այլ (նկարագրություն) </t>
    </r>
  </si>
  <si>
    <t>Միջնաժամկետ ծախսային ծրագրով ներկայացված տվյալները արդեն իսկ հանդիսանում են նվազագույն արդյունք, քանի որ նախքան նախագծային փաթեթների կազմման ծախսերի խոշորացված հաշվարկի իրականացումը կատարվել են դաշտային տեղազննումներ, աղտոտվածության ուսումնասիրություն, գնահատվել են խախտված մակերեսները և կուտակված ընդերքօգտագործման թափոնների ծավալները, կազմել են ամփոփ տեղեկատվական փաթեթներ ռեկուլտիվացման ենթակա յուրաքանչյուր տեղամասի համար:</t>
  </si>
  <si>
    <t>Նախագծային աշխատանքների փաթեթ</t>
  </si>
  <si>
    <t>Լքված հանքերի ռեկուլտիվացիա</t>
  </si>
  <si>
    <t>Շրջակա միջավայրի, հատկապես ջրային ռեսուրսների շարունակական աղտոոտում, ընդերքօգտագործման թափոնների բացասական ազդեցությունների հսկման/կառավարման համակարգի բացակայություն, բնակչության առողջության վրա տեխնածին ճնշումների շարունակական դրսևորում:</t>
  </si>
  <si>
    <t>Ընդերքօգտագործման թափոնների ծավալների կիճատում, շրջակա միջավայրի վրա բացասական ազդեցությունների նվազեցում/չեզոքացում, վերականգնված հողատարածքների վերադարձ տնտեսական շրջանառության մեջ:</t>
  </si>
  <si>
    <t xml:space="preserve">ՄԺԾԾ շրջանակներում ծրագրավորվող աշխատանքներն են.
- շրջակա միջավայրի նախարարության կողմից յուրաքանչյուր տարածքի առանձնահատկություններին համապատասխան ռեկուլտիվացիոն աշխատանքների իրականացման տեխնիկական բնութագրերի մշակում և տրամադրում,
- արտադրական լցակույտերում կուտակված ընդերքօգտագործման թափոնների վերամշակման հնարավորության ուսումնասիրություն,
- լքված տարածքներում օգտակար հանածոների մնացորդային պաշարների դուրս գրման կամ արդյունահանման սահմանափակումների կիրառման հնարավորությունների ուսումնասիրություն,
- 25.04.2017թ.-ի «Գնումների մասին» ՀՕ-21 օրենքով սահմանված կարգով նախագծային փաթեթների մշակման աշխատանքների գնումների գործընթացի կազմակերպում և իրականացում:
</t>
  </si>
  <si>
    <t>ՀՀ տարածքում առկա ընդերքօգտագործման արդյունքում խախտված տարածքների, ընդերքօգտագործման թափոնների լքված տեղամասերի և օբյեկտների ամբողջական ռեկուլտիվացիա, շրջակա միջավայրի վրա բացասակա նազդեցությունների չեզոքացում և կառավարում:</t>
  </si>
  <si>
    <t xml:space="preserve">Կառավարության 2019 թվականի
փետրվարի 8-ի N65-Ա որոշման հավելվածի 4.8 բաժին,
Կառավարության 2019 թվականի մայիսի 16-ի N650-Լ որոշման հավելված 1-ի 65.3 կետ:
</t>
  </si>
  <si>
    <t xml:space="preserve"> Սույն ՄԺԾԾ հայտում որպես պարտադիր պարտավորություն ամրագրվում է ընդերքօգտագործման թափոնների լքված/տիրոզուրկ տեղամասերի և օբյեկտների ռեկուլտիվացիայի նախագծային փաթեթների մշակման աշխատանքները:
Պարտադիր պարտավորություն շրջանակներում շրջակա միջավայրի նախարարության կողմից ներկայացված տեխնիկական բնութագրերի հիման վրա նախատեսվում է մշակել 10 տեղամասերում ըներքօգտագործման արդյունքում խախտված տարածքների, արտադրական լցակույտերի մակերեսների վերականգնման/ռեկուլտիվացիոն աշխատանքների նախագծային փաթեթները: Կախված կոնկրետ տեղամասի առանձնահատկություններից, դիտարկվելու են միներալիզացված ջրերի կառավարման, ջրհեռացման, մաքրման ավազանների կառուցման, քարտեզագրման, ռեկուլտիվացիոն աշխատանքների իրականացման համար բարենպաստ լանդշաֆտների ստեղծման, ծառատնկման կամ խոտածածկի ձևավորման, մեկուսացնող գեոմեմբրանների կիրառման աշխատանքների տեսակները: Նախատեսվելու է նաև աշխատանքների կատարման տեխնիկական հսկողություն:
</t>
  </si>
  <si>
    <r>
      <t xml:space="preserve">3.5  Նոր նախաձեռնության ծախսերի հիմքում դրված պարտավորության բնույթը՝ </t>
    </r>
    <r>
      <rPr>
        <sz val="10"/>
        <color theme="1"/>
        <rFont val="GHEA Grapalat"/>
        <family val="3"/>
      </rPr>
      <t>Նոր նախաձեռնությունը հանդիսանում է պարտադիր ծախսային պարտավորություն, դրա իրականացման անհրաժեշտությունը բխում է Կառավարության 08.02.2019թ.-ի «ՀայաստանիՀանրապետությանկառավարությանծրագրիմասին» N65-Ա և 16.05.2019թ.-ի «Հայաստանի Հանրապետության կառավարության 2019-2023 թվականների գործունեության միջոցառումների ծրագիրը հաստատելումասին» N650-Լ որոշման դրույթներից:</t>
    </r>
  </si>
  <si>
    <r>
      <rPr>
        <b/>
        <sz val="14"/>
        <color theme="1"/>
        <rFont val="GHEA Grapalat"/>
        <family val="3"/>
      </rPr>
      <t xml:space="preserve"> □</t>
    </r>
    <r>
      <rPr>
        <b/>
        <sz val="10"/>
        <color theme="1"/>
        <rFont val="GHEA Grapalat"/>
        <family val="3"/>
      </rPr>
      <t>Գոյություն ունեցող միջոցառման ընդլայնում (հիմնավորումներ և բացատրություններ)՝</t>
    </r>
    <r>
      <rPr>
        <sz val="10"/>
        <color theme="1"/>
        <rFont val="GHEA Grapalat"/>
        <family val="3"/>
      </rPr>
      <t xml:space="preserve"> </t>
    </r>
  </si>
  <si>
    <r>
      <rPr>
        <b/>
        <sz val="10"/>
        <color theme="1"/>
        <rFont val="GHEA Grapalat"/>
        <family val="3"/>
      </rPr>
      <t>2.3</t>
    </r>
    <r>
      <rPr>
        <b/>
        <sz val="14"/>
        <color theme="1"/>
        <rFont val="GHEA Grapalat"/>
        <family val="3"/>
      </rPr>
      <t xml:space="preserve"> </t>
    </r>
    <r>
      <rPr>
        <b/>
        <sz val="10"/>
        <color theme="1"/>
        <rFont val="GHEA Grapalat"/>
        <family val="3"/>
      </rPr>
      <t>Նոր ծրագիր (հիմնավորումներ և բացատրություններ)՝</t>
    </r>
    <r>
      <rPr>
        <sz val="10"/>
        <color theme="1"/>
        <rFont val="GHEA Grapalat"/>
        <family val="3"/>
      </rPr>
      <t xml:space="preserve"> ՀՀ տարաքում ընդերքօգտագործման թափոնների լքված տեղամասերի և փակված պոչամբարների ռեկուլտիվացիոն աշխատանքների նախագծային փաթեթների մշակումը հանդիսանում է նոր ծրագիր:
ՀՀ տարածքում ընդերքօգտագործման թափոնների փակված օբյեկտների գույքագրման աշխատանքները նպատակաուղղված են լեռնամետալուրգիական համալիրի գործունեության արդյունքում ձևավորված և հետագայում լքված, կոնսերվացված օբյեկտների ուսումնասիրությանը, շրջակա միջավայրի վրա դրանց ազդեցության նվազեցմանն ու չեզոքացմանը:
Հայաստանում հայտնաբերվել են 38 անուն մետաղների հանքավայրեր և երևակումներ, դրանցից պետական հաշվեկշռով հաշվառվածեն 18 մետաղների հետախուզված և տնտեսական գնահատական ստացած պաշարներ: Մետաղական օգտակար հանածոներից արդյունաբերական նշանակություն ունեն երկաթը, պղինձը, մոլիբդենը, ոսկին, արծաթը, կապարը, ցինկը և ալյումինը: Նշված սև, գունավոր և ազնիվ մետաղներում առկա են մի շարք ուղեկից կորզվող հազվագյուտ և ցրված տարրեր` ռենիում, սելեն, տելուր, կադմիում, բիսմուտ, ինդիում և այլն:
Մետաղների վերամշակման (այդ թվում` մանրացման, աղացման, չափային տեսակավորման, հարստացման և այլ ֆիզիկաքիմիական տեխնոլոգիաների կիրառման) պինդ կամ կիսահեղուկ արգասիքները՝ ընդերքօգտագործման թափոնները պահեստավորվում են հիմնականում պոչամբարներում: Ներկայումս ՀՀ տարածքում առկա է շուրջ 365մլն.մ3 փաստացի ծավալով 23 պոչամբար, որոնք գտնվում են Լոռու, Սյունիքի, Կոտայքի, Արագածոտնի, Գեղարքունիքի և Արարատի մարզերում: Նշված 23 պոչամբարներից մի մասը ժամանակին կոնսերվացվել են և ներկայումս լքված են կամ տիրազուրկ: Կոնսերվացված պոչամբարները գտնվում են ՀՀ Սյունիքի, Լոռու և Գեղարքունիքի մարզերում: Հանրապետության տարածքում առկա են նաև ընդերքօգտագործման թափոնների արտադրական լցակույտերի մի շարք լքված տեղամասեր, որտեղ որևիցե կառավարման միջոցառում չի իրականացվում:
2018-2019թթ.-ին շրջակա միջավայրի նախարարության աշխատակիցների կողմից կատարվել են ՀՀ տարածքում ընդերքօգտագործման թափոնների լքված տեղամասերի և փակված պոչամբարների տեղադիրքերի ուսումնասիրության, թափոնների, հողային ծածկույթի և մակերևութային ջրերի քիմիական կազմի վերլուծություն, թափոնների առկա ծավալների գնահատում: 2018 թվականին կատարվել են տեղազննություններ ընդերքօգտագործման թափոնների 44 լքված տեղամասերում և 5 փակված պոչամբարում: Դրանցից ընտրվել են թվով 10 տեղամասեր և փակված պոչամբարներ, որտեղ առավել արտահայտված են շրջակա միջավայրի վրա բացասական ազդեցությունները: 
 2019 թվականին այս տեղամասերում կատարվել են ընդերքօգտագործման թափոնների նմուշառման և դրանց ծավալների գնահատման ընդհանրական աշխատանքներ:
 Ընդերքօգտագործման թափոնների և հողերի աղտոտվածության ուսումնասիրության աշխատանքները իրականացվել են շրջակա միջավայրի նախարարության «Շրջակա միջավայրի մոնիթորինգի և տեղեկատվության կենտրոն» ՊՈԱԿ-ի մասնագետների կողմից՝ Vanta™ դյուրակիր ռենտգեն-ֆլուորեսցենտային (XRF) անալիզատորով:VantaC շարքի դյուրակիր XRF VCW-CXX-G2 անալիզատորը, որում տեղադրված է վոլֆրամե (W) անոդով 40 կՎ հզորությամբ ռենտգեն խողովակ, նախատեսված է երկրաքիմիական նմուշների / հողերի անալիզի համար՝ չափելով Al, Si, K, Ca, S, P, Cl, Ti, V, Cr, Mn, Fe, Co, Ni, Cu, W, Zn, Hg, As, Pb, Bi, Se, Th, U, Rb, Sr, Y, Zr, Nb, Mo, Ag, Cd, Sn, Sb, և այլ քիմիական տարրերը՝ ցանկացած վիճակում: Նախքան քիմիական բաղադրության վերծանումը՝ նմուշները, սահմանված մեթոդաբանության համաձայն,պիտակավորվել են, չորացվել են, մանրացվել, անցել տարբեր խոշորության մաղերով՝ հնարավորինս նմուշի համասեռությունը ապահովելու նպատակով:
Նշված դաշտային ուսումնասիրությունների և կամերալ վերլուծությունների հիման վրա տաս տեղամասի յուրաքանչյուրի համար կազմվել է ռեկուլտիվացիոն աշխատանքների տեխնիկական ընդհանրական բնութագիր, կատարվել է կանխորոշված աշխատանքների արժեքների խոշորացված գնահատում, ինչն էլ հիմք է ծառայել նախածային փաթեթների մշակման համար ամհրաժեշտ գումարների հաշվարկման համար:
 Ծրագրի իրականացման թիրախային վերջնական արդյունքների՝ ընդերքօգտագործման թափոնների էկոլոգիապես անվտանգ կառավարումն ապահովելու նպատակով ռեկուլտիվացիոն աշխատանքների նախագծային փաթեթների մշակում, դրանց իրականացման մեթոդական և նախագծային փաստաթղթերի առկայություն:
Ռեկուլտիվացիոն աշխատանքների իրականացման նախագծային փաստթղթերի մշակման ամրագրված է նաև Կառավարության 16.05.2019թ.-ի N650-Լ որոշման հավելված 1-ի 65.3 կետով:
</t>
    </r>
  </si>
  <si>
    <r>
      <rPr>
        <b/>
        <sz val="10"/>
        <color theme="1"/>
        <rFont val="GHEA Grapalat"/>
        <family val="3"/>
      </rPr>
      <t>1.2</t>
    </r>
    <r>
      <rPr>
        <b/>
        <sz val="14"/>
        <color theme="1"/>
        <rFont val="GHEA Grapalat"/>
        <family val="3"/>
      </rPr>
      <t xml:space="preserve"> </t>
    </r>
    <r>
      <rPr>
        <b/>
        <sz val="10"/>
        <color theme="1"/>
        <rFont val="GHEA Grapalat"/>
        <family val="3"/>
      </rPr>
      <t xml:space="preserve">Նոր նախաձեռնությանն առնչվող այլ պետական մարմինների անվանումները՝ </t>
    </r>
    <r>
      <rPr>
        <sz val="10"/>
        <color theme="1"/>
        <rFont val="GHEA Grapalat"/>
        <family val="3"/>
      </rPr>
      <t xml:space="preserve"> Արտակարգ իրավիճակների նախաարություն, Տարածքային կառավարման և ենթակառուցվածքների նախարարություն</t>
    </r>
  </si>
  <si>
    <t>հա</t>
  </si>
  <si>
    <r>
      <rPr>
        <b/>
        <sz val="10"/>
        <color theme="1"/>
        <rFont val="GHEA Grapalat"/>
        <family val="3"/>
      </rPr>
      <t>1.1 Պետական մարմնի անվանումը՝</t>
    </r>
    <r>
      <rPr>
        <sz val="10"/>
        <color theme="1"/>
        <rFont val="GHEA Grapalat"/>
        <family val="3"/>
      </rPr>
      <t xml:space="preserve">   ՀՀ շրջակա միջավայրի նախարարության անտառային կոմիտե</t>
    </r>
  </si>
  <si>
    <r>
      <rPr>
        <b/>
        <sz val="10"/>
        <color theme="1"/>
        <rFont val="GHEA Grapalat"/>
        <family val="3"/>
      </rPr>
      <t>1.2</t>
    </r>
    <r>
      <rPr>
        <b/>
        <sz val="14"/>
        <color theme="1"/>
        <rFont val="GHEA Grapalat"/>
        <family val="3"/>
      </rPr>
      <t xml:space="preserve"> </t>
    </r>
    <r>
      <rPr>
        <b/>
        <sz val="10"/>
        <color theme="1"/>
        <rFont val="GHEA Grapalat"/>
        <family val="3"/>
      </rPr>
      <t xml:space="preserve">Նոր նախաձեռնությանն առնչվող այլ պետական մարմինների անվանումները՝ </t>
    </r>
    <r>
      <rPr>
        <sz val="10"/>
        <color theme="1"/>
        <rFont val="GHEA Grapalat"/>
        <family val="3"/>
      </rPr>
      <t xml:space="preserve"> ______________________________________________________________</t>
    </r>
  </si>
  <si>
    <r>
      <rPr>
        <b/>
        <sz val="10"/>
        <color theme="1"/>
        <rFont val="GHEA Grapalat"/>
        <family val="3"/>
      </rPr>
      <t>2.1 Ծրագրի անվանումը՝</t>
    </r>
    <r>
      <rPr>
        <sz val="10"/>
        <color theme="1"/>
        <rFont val="GHEA Grapalat"/>
        <family val="3"/>
      </rPr>
      <t xml:space="preserve">    Անտառների կառավարում</t>
    </r>
  </si>
  <si>
    <t>2.2 Ծրագրի կոդը՝  1173</t>
  </si>
  <si>
    <r>
      <rPr>
        <b/>
        <sz val="10"/>
        <color theme="1"/>
        <rFont val="GHEA Grapalat"/>
        <family val="3"/>
      </rPr>
      <t>2.3</t>
    </r>
    <r>
      <rPr>
        <b/>
        <sz val="14"/>
        <color theme="1"/>
        <rFont val="GHEA Grapalat"/>
        <family val="3"/>
      </rPr>
      <t xml:space="preserve"> </t>
    </r>
    <r>
      <rPr>
        <b/>
        <sz val="10"/>
        <color theme="1"/>
        <rFont val="GHEA Grapalat"/>
        <family val="3"/>
      </rPr>
      <t>Նոր ծրագիր (հիմնավորումներ և բացատրություններ)՝</t>
    </r>
    <r>
      <rPr>
        <sz val="10"/>
        <color theme="1"/>
        <rFont val="GHEA Grapalat"/>
        <family val="3"/>
      </rPr>
      <t xml:space="preserve"> ____________________________________________________________________________________</t>
    </r>
  </si>
  <si>
    <r>
      <t xml:space="preserve">     □</t>
    </r>
    <r>
      <rPr>
        <b/>
        <sz val="14"/>
        <color theme="1"/>
        <rFont val="GHEA Grapalat"/>
        <family val="3"/>
      </rPr>
      <t xml:space="preserve"> </t>
    </r>
    <r>
      <rPr>
        <b/>
        <sz val="10"/>
        <color theme="1"/>
        <rFont val="GHEA Grapalat"/>
        <family val="3"/>
      </rPr>
      <t>Գոյություն ունեցող միջոցառման ընդլայնում (հիմնավորումներ և բացատրություններ)՝</t>
    </r>
    <r>
      <rPr>
        <sz val="10"/>
        <color theme="1"/>
        <rFont val="GHEA Grapalat"/>
        <family val="3"/>
      </rPr>
      <t xml:space="preserve"> </t>
    </r>
  </si>
  <si>
    <t xml:space="preserve">ՀՀ կառավարության 19․09․1998թ-ի   N 589-ն որոշում
</t>
  </si>
  <si>
    <t>Ձեռքբերվող տեխնիկայի քանակ</t>
  </si>
  <si>
    <t>Սարքավորումների և տեխնիկայի ձեռքբերում</t>
  </si>
  <si>
    <t>&lt;&lt;Հայանտառ&gt;&gt; ՊՈԱԿ-ի տեխնիկական վերազինում 60 տոկոսով</t>
  </si>
  <si>
    <t>Ապրանքների ձեռքբերում</t>
  </si>
  <si>
    <t xml:space="preserve">□ Պարտադիր ծախսային պարտավորություն      
󠆢 Հայեցողական ծախսային պարտավորություն, այդ թվում՝
 □Շարունակական                     󠆢󠆢Ոչ շարունակական </t>
  </si>
  <si>
    <r>
      <t xml:space="preserve">3.4  </t>
    </r>
    <r>
      <rPr>
        <b/>
        <sz val="14"/>
        <color theme="1"/>
        <rFont val="GHEA Grapalat"/>
        <family val="3"/>
      </rPr>
      <t xml:space="preserve"> 󠆢󠆢</t>
    </r>
    <r>
      <rPr>
        <b/>
        <sz val="10"/>
        <color theme="1"/>
        <rFont val="GHEA Grapalat"/>
        <family val="3"/>
      </rPr>
      <t>Նոր միջոցառում (հիմնավորումներ և բացատրություններ)՝  Անտառօգտագործման և անտառվերականգնման  բնագավառում ՊՈԱԿ-ի բնականոն գործունեությունը ապահովելու, անտառօգտագործումն բացառապես սեփական ռեսուրսներով իրականացնելու և շահութաբերությունը բարձրացնելու նպատակով, անhրաժեշտ է ձեռքբերել տեխնիկական սարքավորումներ</t>
    </r>
  </si>
  <si>
    <t>□Ապրանք և ծառայություն□ Տրանսֆերտ   󠄑X ²ÛÉ å»ï³Ï³Ý Ï³½Ù³Ï»ñåáõÃÛáõÝÝ»ñÇ ÏáÕÙÇó û·ï³·áñÍíáÕ áã ýÇÝ³Ýë³Ï³Ý ³ÏïÇíÝ»ñÇ Ñ»ï ·áñÍ³éÝáõÃÛáõÝÝ»ñ</t>
  </si>
  <si>
    <r>
      <rPr>
        <b/>
        <sz val="10"/>
        <color theme="1"/>
        <rFont val="GHEA Grapalat"/>
        <family val="3"/>
      </rPr>
      <t>3.2 Միջոցառման կոդը՝</t>
    </r>
    <r>
      <rPr>
        <sz val="10"/>
        <color theme="1"/>
        <rFont val="GHEA Grapalat"/>
        <family val="3"/>
      </rPr>
      <t xml:space="preserve">  32003</t>
    </r>
  </si>
  <si>
    <t>Ընդամենը պետական բյուջեի և այլ աղբյուրների գծով (հազ.դրամ)</t>
  </si>
  <si>
    <t>Ընդամենը պետական բյուջեի և այլ աղբյուրների գծով  (հազ.դրամ)</t>
  </si>
  <si>
    <t>2022թ փաստ.
 (հազ. դրամ)</t>
  </si>
  <si>
    <t>2023թ փաստ.
 (հազ. դրամ)</t>
  </si>
  <si>
    <t xml:space="preserve">Նախորդող միջնաժամկետ հատվածում ՀՀ տարածքում բուսական աշխարհի միասնական պետական հաշվառում չի իրականացվել: Ավելին կարելի է փաստել, որ  միասնական և միաժամանակյա հաշվառում երկրի ամբողջ տարածքում, ըստ մարզերի և ֆլորիստիկ շրջանների, երբևիցե չի կատարվել: Միայն գիտական թեմաների շրջանակներում ՀՀ ԳԱԱ Ա.Թախտաջյանի անվան բուսաբանության ինստիտուտի, ՀՀ պետական համալսարանի և այլ կազմակերպությունների, մասնագետների կողմից կատարվել են առանձին թեմատիկ ուսումնասիրություններ, որոնք նույնպես ամբողջականացման, համախմբման և ի մի բերման կարիք ունեն:
Բուսական աշխարհի հաշվառման աշխատանքները նախատեսվում է իրականացնել ոլորտի մասնագիտացված, գիտահետազոտական ուսումնասիրությունների իրականացման գործառույթներ ունեցող` ՀՀ ԳԱԱ Ա.Թախտաջյանի անվան բուսաբանության ինստիտուտի, Երևանի պետական համալսարանի մասնագետների և համապատասխան որակավորում ունեցող մասնագետների հետ համատեղ, առավել ևս, որ նրանց միջոցով են իրականացվել Հայաստանի Հանրապետությունում գործող բույսերի Կարմիր գրքի կազմման աշխատանքները:
</t>
  </si>
  <si>
    <t xml:space="preserve"> Բուսական աշխարհը լինելով կյանքի գոյատևման հիմնաքար, միաժամանակ հանդիսանում է նաև երկրի տնտեսությանն աջակցող առանցքային աղբյուրներից մեկը, հատկապես գյուղատնտեսության և ռեկրեացիայի, ինչպես նաև սննդային, առողջապահության և այլ արդյունաբերական ոլորտներին հումքի տրամադրման առումով: Սակայն ներկայումս բուսական աշխարհի օգտագործումը մեծամասամբ ընթանում է տարերայնորեն, առանց հաշվի առնելու կենսապաշարների վերարտադրության բնական հնարավորությունները և դրանց  հետագա կենսունակության ապահովման անհրաժեշտ նախապայմանները, ինչն էլ պայմանավորված է պետական հաշվառման աշխատանքների իրականացման և դրանց արդյունքում ստացված  տվյալների բացակայությամբ:
Վերոնշյալ խնդիրների լուծման համար էլ նախատեսվում է ըստ ՀՀ մարզերի/ֆլորիստիկ շրջանների բուսական տեսակների հաշվառման իրականացումը,  որն էլ իր հերթին կնպաստի դաշտային աշխատանքների իրականացման արդյունքում ձեռք բերված տվյալների հիման վրա բուսական աշխարհի պետական կադաստրի կատարելագործման/ձևավորմանը, վարմանն ու հիմնավոր տեղեկատվության տրամադրմանը շահագրգիռ կողմերին, ինչպես նաև բուսական աշխարհի մոնիթորինգի իրականացման համար: 
Չափազանց կարևոր է, որ հաշվառման արդյունքները հիմք կհանդիսանան բույսերի Կարմիր գրքի վերանայման համար, քանի որ համաձայն &lt;&lt;Բուսական աշխարհի մասին&gt;&gt; ՀՀ օրենքի 14-րդ &lt;&lt;ՀՀ բույսերի Կարմիր գիրքը&gt;&gt; հոդվածի &lt;&lt;Բույսերի Կարմիր գիրքը կազմվում է` հիմք ընդունելով բուսական աշխարհի պետական հաշվառման արդյունքները&gt;&gt;: 
Աշխատանքների իրականացման այս եռամյա (2021-2023թթ.) փուլում նախատեսվում է կազմակերպել և իրականացնել բուսական աշխարհի, ներառյալ օգտագործման իմաստով առավել խոցելի խոշոր խմբերի՝ դեղաբույսերի, ուտելի բույսերի և ուտելի սնկերի հաշվառումն ըստ ՀՀ մարզերի: 
Վերոնշյալ հաշվառման արդյունքների հիման վրա միայն հնարավոր կլինի ապահովել բուսական տեսակների գիտականորեն հիմնավորված շարունակական օգտագործումն ու վերարտադրությունը, կատարելագործել/ձևավորել բուսական աշխարհի կադաստրն ու ստեղծել նախադրյալներ մոնիթորինգի իրականացման համար, բացահայտել բուսական տեսակների ու համակեցությունների և դրանց աճելավայրերի քանակական և որակական փոփոխությունները, ինչպես նաև գնահատելու բնական էկոհամակարգ/ինվազիվ բուսատեսակների տարածվածության ռիսկերը:
</t>
  </si>
  <si>
    <t xml:space="preserve">  Չեն կատարվելու «Բուսական աշխարհի մասին» ՀՀ օրենքով սահմանված պարտավորությունները: Միջոցառման չֆինանսավորման դեպքում խնդիր է առաջանում բուսական աշխարհի պահպանության, շարունակական օգտագործման բնագավառում: Բուսական պաշարների, բույսերի տարածվածության վերաբերյալ հավաստի և արդիական տեղեկատվության բացակայությունն անհնարին է դարձնում բուսական աշխարհի լիարժեք կառավարման իրականացումն ու առկա ռեսուրսների չկարգավորված օգտագործման արդյունքում դրանց հյուծման կանխարգելումը:</t>
  </si>
  <si>
    <t>Ընդամենը պետական բյուջեի և այլ աղբյուրների գծով</t>
  </si>
  <si>
    <t>1 Ջրային ռեսուրսների ողջամիտ օգտագործման և պահպանության ռազմավարության մշակում</t>
  </si>
  <si>
    <t xml:space="preserve">Նոր նախաձեռնությունների ձևաչափին կից անհրաժեշտ է ներկայացնել նաև  առանձին բացվածքով ծախսերի  նախահաշիվներ: </t>
  </si>
  <si>
    <t>22428.0</t>
  </si>
  <si>
    <t>2024թ.</t>
  </si>
  <si>
    <t>անգամ</t>
  </si>
  <si>
    <t>Տեղեկատվություն Բնապահպանական խնդիրների վերաբերյալ  սոցիալական գովազդների հեռարձակում</t>
  </si>
  <si>
    <t xml:space="preserve">___Միջոցառման չֆինանսավորման դեպքում անհնար է դառնում հանրային իրազեկումը, հասարակական կարծիքի ձևավորումը, ինչպես նաև տեղեկատվության տարածումը  </t>
  </si>
  <si>
    <t>Հասարակության իրազեկվածության բարձրացման միջոցով  հանրության մեջ շրջակա միջավայրի հանդեպ  հոգատար վերաբերմունքի սերմանումն ու բնապահպանական տեղեկատվության տարածումն է։</t>
  </si>
  <si>
    <t xml:space="preserve">ՄԺԾԾ հայտի շրջանակներում նախատեսվող աշխատանքներն են.  
__•   սոցիալական գովազդի սցենարի մրցույթի հայտարարում և արդյունքների ամփոփում՝
սոցիալական գովազդի չափորոշիչների կազմում հանրության տարիքային տարբեր խմբերի շրջանում գովազդների սցենարների մրցույթի հայտարարում, մասնագետների մասնակցությամբ արդյունքների ամփոփում` առաջնային չափորոշիչ համարելով գովազդի բովանդակության սրությունը, սոցիալական խնդրի հրատապությունը, գունային և պատկերային էֆեկտիվությունը։
•    սոցիալական գովազդների նկարահանում և հնչյունավորում՝
գովազդի նկարահանման համար համապատասխան կերպարների ընտրություն /նաև մանկական տեսահոլովակի տեսքով/ նկարահանում, մոնտաժ և հնչյունավորում: 
 •   Գովազդների հեռարձակում hեռուստառադիոընկերություններով
</t>
  </si>
  <si>
    <t>_ՀՀ մարզերում բնապահպանության խնդիրների վերաբերյալ հանրային իրազեկումը, դրանց շուրջ հասարակական կարծիքի ձևավորումն ու տեղեկատվության տարածումն է։_______________________________________________</t>
  </si>
  <si>
    <t>գովազդների հեռարձակում hեռուստառադիոընկերություններով</t>
  </si>
  <si>
    <t xml:space="preserve">գովազդի նկարահանման համար համապատասխան կերպարների ընտրություն /նաև մանկական տեսահոլովակի տեսքով/ նկարահանում, մոնտաժ և հնչյունավորում: </t>
  </si>
  <si>
    <t>սոցիալական գովազդների նկարահանում և հնչյունավորում</t>
  </si>
  <si>
    <t>սոցիալական գովազդի չափորոշիչների կազմում հանրության տարիքային տարբեր խմբերի շրջանում գովազդների սցենարների մրցույթի հայտարարում, մասնագետների մասնակցությամբ արդյունքների ամփոփում` առաջնային չափորոշիչ համարելով գովազդի բովանդակության սրությունը, սոցիալական խնդրի հրատապությունը, գունային և պատկերային էֆեկտիվությունը։</t>
  </si>
  <si>
    <t>սոցիալական գովազդի սցենարի մրցույթի հայտարարում և արդյունքների ամփոփում</t>
  </si>
  <si>
    <t>Հայեցողական պարտավորություն շրջանակներում անհրաժեշտ  է իրականացվեն հետևյալ միջոցառումները.</t>
  </si>
  <si>
    <t>2001թ. Կառավարության 2019 թվականի փետրվարի 8-ի «ՀՀ կառավարության ծրագրի մասին» N 65-Ա որոշման կետ 4.8, 2018 թվականի փետրվարի 22-ի «Էկոլոգիական կրթության և դաստիարակության զարգացման ռազմավարությանը հավանություն տալու մասին» N 7 արձանագրային որոշում, «Տեղական ինքնակառավարման մասին» ՀՀ օրենքի 12-րդ հոդված 1-ին մաս 14-րդ կետ և 46-րդ hոդված 1-ին մաս 6-րդ կետ, 2001թ. Հայաստանի Հանրապետության կողմից Օրհուսի կոնվենցիայի վավերացման փաստաթուղթ, «Գովազդի մասին» ՀՀ օրենքի 13-րդ հոդված, «Հեռուստատեսության և ռադիոյի մասին» ՀՀ օրենքի 26-րդ հոդված 2-րդ մաս 1-ին կետ և 2-րդ մաս գ) ենթակետ</t>
  </si>
  <si>
    <t xml:space="preserve">Սույն ՄԺԾԾ հայտում որպես հայեցողական պարտավորություն ամրագրված է Բնապահպանական խնդիրների վերաբերյալ  սոցիալական գովազդների հեռարձակումը: 
</t>
  </si>
  <si>
    <t xml:space="preserve">□ Պարտադիր ծախսային պարտավորություն      
x Հայեցողական ծախսային պարտավորություն, այդ թվում՝
□ Շարունակական                    □ Ոչ շարունակական </t>
  </si>
  <si>
    <r>
      <t xml:space="preserve">3.4  </t>
    </r>
    <r>
      <rPr>
        <sz val="14"/>
        <color theme="1"/>
        <rFont val="GHEA Grapalat"/>
        <family val="3"/>
      </rPr>
      <t xml:space="preserve">□ </t>
    </r>
    <r>
      <rPr>
        <sz val="10"/>
        <color theme="1"/>
        <rFont val="GHEA Grapalat"/>
        <family val="3"/>
      </rPr>
      <t xml:space="preserve">Նոր միջոցառում (հիմնավորումներ և բացատրություններ)՝ 3.4  × Նոր միջոցառում (հիմնավորումներ և բացատրություններ)՝  ___Բնապահպանական խնդիրների վերաբերյալ  սոցիալական գովազդների հեռարձակումը հանդիսանում է նոր նախաձեռնություն 
__Տվյալ ծրագրի իրականացման արդյունքում նախատեսվում է.  
_•   սոցիալական գովազդի սցենարի մրցույթի հայտարարում և արդյունքների ամփոփում՝
սոցիալական գովազդի չափորոշիչների կազմում հանրության տարիքային տարբեր խմբերի շրջանում գովազդների սցենարների մրցույթի հայտարարում, մասնագետների մասնակցությամբ արդյունքների ամփոփում` առաջնային չափորոշիչ համարելով գովազդի բովանդակության սրությունը, սոցիալական խնդրի հրատապությունը, գունային և պատկերային էֆեկտիվությունը։
•    սոցիալական գովազդների նկարահանում և հնչյունավորում՝
գովազդի նկարահանման համար համապատասխան կերպարների ընտրություն /նաև մանկական տեսահոլովակի տեսքով/ նկարահանում, մոնտաժ և հնչյունավորում: 
 •   Գովազդների հեռարձակում hեռուստառադիոընկերություններով։
___Միջոցառման անհրաժեշտությունը կարևորվում է 2001թ. Կառավարության 2019 թվականի փետրվարի 8-ի «ՀՀ կառավարության ծրագրի մասին» N 65-Ա որոշման կետ 4.8, 2018 թվականի փետրվարի 22-ի «Էկոլոգիական կրթության և դաստիարակության զարգացման ռազմավարությանը հավանություն տալու մասին» N 7 արձանագրային որոշման, «Տեղական ինքնակառավարման մասին» ՀՀ օրենքի 12-րդ հոդված 1-ին մասի 14-րդ կետ և 46-րդ hոդված 1-ին մասի 6-րդ կետ, 2001թ. Հայաստանի Հանրապետության կողմից Օրհուսի կոնվենցիայի վավերացման փաստաթղթի, «Գովազդի մասին» ՀՀ օրենքի 13-րդ հոդված, «Հեռուստատեսության և ռադիոյի մասին» ՀՀ օրենքի 26-րդ հոդված 2-րդ մասի 1-ին կետ և 2-րդ մասի գ) ենթակետի պահանջներով </t>
    </r>
  </si>
  <si>
    <r>
      <t xml:space="preserve">     x </t>
    </r>
    <r>
      <rPr>
        <sz val="10"/>
        <color theme="1"/>
        <rFont val="GHEA Grapalat"/>
        <family val="3"/>
      </rPr>
      <t>Ապրանք և ծառայություն</t>
    </r>
    <r>
      <rPr>
        <sz val="14"/>
        <color theme="1"/>
        <rFont val="GHEA Grapalat"/>
        <family val="3"/>
      </rPr>
      <t xml:space="preserve"> □ </t>
    </r>
    <r>
      <rPr>
        <sz val="10"/>
        <color theme="1"/>
        <rFont val="GHEA Grapalat"/>
        <family val="3"/>
      </rPr>
      <t xml:space="preserve">Տրանսֆերտ </t>
    </r>
    <r>
      <rPr>
        <sz val="14"/>
        <color theme="1"/>
        <rFont val="GHEA Grapalat"/>
        <family val="3"/>
      </rPr>
      <t xml:space="preserve">□ </t>
    </r>
    <r>
      <rPr>
        <sz val="10"/>
        <color theme="1"/>
        <rFont val="GHEA Grapalat"/>
        <family val="3"/>
      </rPr>
      <t xml:space="preserve">Այլ (նկարագրություն) </t>
    </r>
  </si>
  <si>
    <r>
      <rPr>
        <b/>
        <sz val="10"/>
        <color theme="1"/>
        <rFont val="GHEA Grapalat"/>
        <family val="3"/>
      </rPr>
      <t>1.1 Պետական մարմնի անվանումը՝</t>
    </r>
    <r>
      <rPr>
        <sz val="10"/>
        <color theme="1"/>
        <rFont val="GHEA Grapalat"/>
        <family val="3"/>
      </rPr>
      <t xml:space="preserve">   ՀՀ շրջակա միջավայրի նախարարություն</t>
    </r>
  </si>
  <si>
    <t>2.2 Ծրագրի կոդը՝  1155</t>
  </si>
  <si>
    <t>Բնապահպանական խնդիրների վերաբերյալ  սոցիալական գովազդների հեռարձակում</t>
  </si>
  <si>
    <t xml:space="preserve">2022թ. </t>
  </si>
  <si>
    <t>2024թ</t>
  </si>
  <si>
    <t xml:space="preserve">  Շրջակա միջավայրի նախարարության կողմից ՀՀ 2022-2024թթ. միջնաժամկետ ծախսային ծրագրերի (ՄԺԾԾ) բյուջետային հայտ 
(Նոր նախաձեռնություններ)</t>
  </si>
  <si>
    <r>
      <t xml:space="preserve">2.2 Ծրագրի դասիչը՝ </t>
    </r>
    <r>
      <rPr>
        <vertAlign val="superscript"/>
        <sz val="10"/>
        <color indexed="8"/>
        <rFont val="GHEA Grapalat"/>
        <family val="3"/>
      </rPr>
      <t>6</t>
    </r>
    <r>
      <rPr>
        <sz val="10"/>
        <color indexed="8"/>
        <rFont val="GHEA Grapalat"/>
        <family val="3"/>
      </rPr>
      <t xml:space="preserve"> ______________________1155_</t>
    </r>
  </si>
  <si>
    <r>
      <t xml:space="preserve">3.2 Միջոցառման դասիչը՝ </t>
    </r>
    <r>
      <rPr>
        <vertAlign val="superscript"/>
        <sz val="10"/>
        <rFont val="GHEA Grapalat"/>
        <family val="3"/>
      </rPr>
      <t>9</t>
    </r>
    <r>
      <rPr>
        <sz val="10"/>
        <rFont val="GHEA Grapalat"/>
        <family val="3"/>
      </rPr>
      <t xml:space="preserve">    11012_______________________</t>
    </r>
  </si>
  <si>
    <r>
      <t xml:space="preserve">3.4  </t>
    </r>
    <r>
      <rPr>
        <sz val="14"/>
        <color indexed="8"/>
        <rFont val="GHEA Grapalat"/>
        <family val="3"/>
      </rPr>
      <t xml:space="preserve">□ </t>
    </r>
    <r>
      <rPr>
        <sz val="10"/>
        <color indexed="8"/>
        <rFont val="GHEA Grapalat"/>
        <family val="3"/>
      </rPr>
      <t xml:space="preserve">Նոր միջոցառում (հիմնավորումներ և բացատրություններ)՝ </t>
    </r>
    <r>
      <rPr>
        <vertAlign val="superscript"/>
        <sz val="10"/>
        <color indexed="8"/>
        <rFont val="GHEA Grapalat"/>
        <family val="3"/>
      </rPr>
      <t>10</t>
    </r>
    <r>
      <rPr>
        <sz val="10"/>
        <color indexed="8"/>
        <rFont val="GHEA Grapalat"/>
        <family val="3"/>
      </rPr>
      <t xml:space="preserve">                                                                                               ՀՀ կենդանական աշխարհի պետական հաշվառման աշխատանքները հանդիսանում են նոր նախաձեռնություն: </t>
    </r>
  </si>
  <si>
    <r>
      <rPr>
        <b/>
        <sz val="10"/>
        <color theme="1"/>
        <rFont val="GHEA Grapalat"/>
        <family val="3"/>
      </rPr>
      <t>1.2</t>
    </r>
    <r>
      <rPr>
        <b/>
        <sz val="14"/>
        <color theme="1"/>
        <rFont val="GHEA Grapalat"/>
        <family val="3"/>
      </rPr>
      <t xml:space="preserve"> </t>
    </r>
    <r>
      <rPr>
        <b/>
        <sz val="10"/>
        <color theme="1"/>
        <rFont val="GHEA Grapalat"/>
        <family val="3"/>
      </rPr>
      <t xml:space="preserve">Նոր նախաձեռնությանն առնչվող այլ պետական մարմինների անվանումները՝ </t>
    </r>
    <r>
      <rPr>
        <sz val="10"/>
        <color theme="1"/>
        <rFont val="GHEA Grapalat"/>
        <family val="3"/>
      </rPr>
      <t xml:space="preserve">Տարածքային կառավարման և ենթակառուցվածների, Առողջապահության, Ֆինանսների, Էկոնոմիկայի, Արտակարգ իրավիճակների, Արդադատության նախարարություններ </t>
    </r>
  </si>
  <si>
    <r>
      <t>2.3</t>
    </r>
    <r>
      <rPr>
        <sz val="14"/>
        <color theme="1"/>
        <rFont val="GHEA Grapalat"/>
        <family val="3"/>
      </rPr>
      <t xml:space="preserve"> </t>
    </r>
    <r>
      <rPr>
        <b/>
        <sz val="10"/>
        <color theme="1"/>
        <rFont val="GHEA Grapalat"/>
        <family val="3"/>
      </rPr>
      <t>Նոր ծրագիր (հիմնավորումներ և բացատրություններ)՝</t>
    </r>
    <r>
      <rPr>
        <sz val="10"/>
        <color theme="1"/>
        <rFont val="GHEA Grapalat"/>
        <family val="3"/>
      </rPr>
      <t xml:space="preserve"> 2002թ. ջրային ռեսուրսների կառավարման բերեփոխումներից հետո Հայաստանի Հանրապետությունը որդեգրել է ջրային ռեսուրսների համապարփակ կառավարման սկզբունքը: Ստեղծվել են ջրավազանային կառավարման մարմինները և կատարվել են մի շարք օրենսդրական և ինստիտուցիոնալ բարեփոխումներ: Ջրավազանային կառավարման պլանները հանդիսանում են կարևոր օրենսդրական հենք ջրային ռեսուրսների համապարփակ կառավարման ինստիսուտի կայացման համար: </t>
    </r>
  </si>
  <si>
    <r>
      <t xml:space="preserve">3.4  </t>
    </r>
    <r>
      <rPr>
        <sz val="12"/>
        <color theme="1"/>
        <rFont val="GHEA Grapalat"/>
        <family val="3"/>
      </rPr>
      <t xml:space="preserve">X </t>
    </r>
    <r>
      <rPr>
        <sz val="10"/>
        <color theme="1"/>
        <rFont val="GHEA Grapalat"/>
        <family val="3"/>
      </rPr>
      <t>Նոր միջոցառում (հիմնավորումներ և բացատրություններ)՝  Հայաստանի Հանրապետության հիդրոլոգիական առանձնահատկություններից ելնելով`  ՀՀ ողջ տարածքը բաժանված է 6 ջրավազանային կառավարման տարածքների, որոնցից յուրաքանչյուրը հանդիսանում է առաձին կառավարման միավոր: Երեք ջրավազանային կառավարման տարածքների համար՝  Արարատյան, Հարավային և Ախուրյան, արդեն հաստատված են ջրավազանային կառավարման պլանները: ԵՄ «Ջրային նախաձեռնություն պլյուս» ծրագրի հետ համագործակցությամբ մշակվում են Սևանի և Հրազդանի ջրավազանային կատավարման պլանները: Հյուսիսային ջրավազանային կառավարման պլանի մշակման համար անհրաժեշտ են ֆինանսական միջոցներ:Հյուսիսային ջրավազանային տարածքի կառավարման պլանի  մշակման համար ՄԺԾԾ հայտի ներկայացման անհրաժեշտությունը բխում է ՀՀ կառավարության 2019-2023թթ հնգամյա ծրագրից, ՀՀ ջրային օրենսգիրքի 17-րդ հոդվածից, 2006թ. նոյեմբերի 27-ի«Հայաստանի Հանրապետության ջրի ազգային ծրագրի մասին» ՀՀ օրենքից ,ՀՀ կառավարության 2017թ. հոկտեմբերի 26-ի «Հայաստանի Հանրապետության կառավարության 2011 թվականի փետրվարի 3-ի նիստի N4 արձանագրության 5-րդ կետով հավանության արժանացած արձանագրային որոշման մեջ փոփոխություններ և լրացումներ կատարելու մասին» N45 արձանագրային որոշումից: 2016-2017թ.թ. ընթացքում 6 ջրավազանային կառավարման պլաններից մշակվել և հաստատվել է 3-ը՝  Արարատյան,Հարավային և Ախուրյան ջրավազանային կառավարման պլանները: Մշակման ընթացքում է Սևանի և Հրազդանի ջրավազանային տարածքների կառավարման պլանները: Ներկայումս Հյուսիսային ջրավազանային կառավարման պլանը մշակված չէ՝ համապատասխան միջոցների բացակայության պատճառով:
Պլանի  մշակման շրջանակներում նախատեսվող աշխատանքներն են՝
1.Ջրավազանի հիմնական նկարագիրը, ջրի վրա բնական և մարդածին, այդ թվում կլիմայի փոփոխության ազդեցության գնահատում, 
2.ջրի առաջարկի գնահատում, էկոլոգիական հոսքի որոշում,
3.դաշտային աշխատանքների կատարում այդ թվում
• ջրավազանի քարտեզագրում, 
• տրված ջրօգտագործման թույլտվությունների  վերլուծություն 
• ՀՏԿ-ների գնահատում,
•  ջրառի և կեղտաջրերի վերլուծություն,
•  ջրավազանում արգելված կամ որոշ սահմանափակումներով գործունեության տեսակների ցանկ
4.Ջրի պահանջարկի գնահատումն ըստ ոլորտների, ջրային ռեսուսների բարելավման սցենարն ըստ ոլորտների,
5.ջրավազանի ջրային ռեսուրսների կառավարման առանձնահատկություններով տարանջատված էական տարրերի (ջրային մարմինների դասակարգում), 
6.Տվյալների ամփոփում և  ջրավազանի ջրային ռեսուրսի կառավարման  ծրագրի կազմում,</t>
    </r>
  </si>
  <si>
    <r>
      <rPr>
        <b/>
        <sz val="10"/>
        <color theme="1"/>
        <rFont val="GHEA Grapalat"/>
        <family val="3"/>
      </rPr>
      <t>2.1 Ծրագրի անվանումը՝</t>
    </r>
    <r>
      <rPr>
        <sz val="10"/>
        <color theme="1"/>
        <rFont val="GHEA Grapalat"/>
        <family val="3"/>
      </rPr>
      <t xml:space="preserve">    Բնական պաշարների և բնության հատուկ պահպանվող տարածքների կառավարում և պահպանում</t>
    </r>
  </si>
  <si>
    <r>
      <rPr>
        <b/>
        <sz val="10"/>
        <color theme="1"/>
        <rFont val="GHEA Grapalat"/>
        <family val="3"/>
      </rPr>
      <t>3.2 Միջոցառման կոդը՝</t>
    </r>
    <r>
      <rPr>
        <sz val="10"/>
        <color theme="1"/>
        <rFont val="GHEA Grapalat"/>
        <family val="3"/>
      </rPr>
      <t xml:space="preserve">   11013</t>
    </r>
  </si>
  <si>
    <r>
      <t xml:space="preserve">2.1 Ծրագրի անվանումը՝ </t>
    </r>
    <r>
      <rPr>
        <vertAlign val="superscript"/>
        <sz val="10"/>
        <color theme="1"/>
        <rFont val="GHEA Grapalat"/>
        <family val="3"/>
      </rPr>
      <t>5</t>
    </r>
    <r>
      <rPr>
        <sz val="10"/>
        <color theme="1"/>
        <rFont val="GHEA Grapalat"/>
        <family val="3"/>
      </rPr>
      <t xml:space="preserve">   Բնական պաշարների և բնության հատուկ պահպանվող տարածքների կառավարում և պահպանում</t>
    </r>
  </si>
  <si>
    <r>
      <t xml:space="preserve">2.2 Ծրագրի դասիչը՝ </t>
    </r>
    <r>
      <rPr>
        <vertAlign val="superscript"/>
        <sz val="10"/>
        <color theme="1"/>
        <rFont val="GHEA Grapalat"/>
        <family val="3"/>
      </rPr>
      <t>6</t>
    </r>
    <r>
      <rPr>
        <sz val="10"/>
        <color theme="1"/>
        <rFont val="GHEA Grapalat"/>
        <family val="3"/>
      </rPr>
      <t xml:space="preserve">   1155</t>
    </r>
  </si>
  <si>
    <r>
      <t xml:space="preserve">3.2 Միջոցառման դասիչը՝ </t>
    </r>
    <r>
      <rPr>
        <vertAlign val="superscript"/>
        <sz val="10"/>
        <color theme="1"/>
        <rFont val="GHEA Grapalat"/>
        <family val="3"/>
      </rPr>
      <t>9</t>
    </r>
    <r>
      <rPr>
        <sz val="10"/>
        <color theme="1"/>
        <rFont val="GHEA Grapalat"/>
        <family val="3"/>
      </rPr>
      <t xml:space="preserve">    11014</t>
    </r>
  </si>
  <si>
    <r>
      <t>2.3</t>
    </r>
    <r>
      <rPr>
        <sz val="14"/>
        <color theme="1"/>
        <rFont val="GHEA Grapalat"/>
        <family val="3"/>
      </rPr>
      <t xml:space="preserve"> □ </t>
    </r>
    <r>
      <rPr>
        <sz val="10"/>
        <color theme="1"/>
        <rFont val="GHEA Grapalat"/>
        <family val="3"/>
      </rPr>
      <t xml:space="preserve">Նոր ծրագիր (հիմնավորումներ և բացատրություններ)՝ </t>
    </r>
    <r>
      <rPr>
        <vertAlign val="superscript"/>
        <sz val="10"/>
        <color theme="1"/>
        <rFont val="GHEA Grapalat"/>
        <family val="3"/>
      </rPr>
      <t xml:space="preserve">7   </t>
    </r>
    <r>
      <rPr>
        <sz val="10"/>
        <color theme="1"/>
        <rFont val="GHEA Grapalat"/>
        <family val="3"/>
      </rPr>
      <t>2002 թ.-ից ջրային ռեսուրսների կայուն և արդյունավետ կառավարման նպատակով Հայաստանի Հանրապետությունում իրականացվել են մի շարք բարեփոխումներ, սակայն դեռևս առկա են բազմաթիվ մարտահրավերներ, որոնք ունեն հրատապ լուծման անհրաժեշտություն: Ներկայումս ջրային ոլորտի բարեփոխումները գտնվում են անցումային ամենակարևոր փուլում, ինչը
կապված է ջրային ռեսուրսների քանակական, որակական հստակ գնահատման, ջրային ռեսուրսի աղտոտումը և հյուծումը սպառնալիքների վերացման հետ: Անհրաժեշտ է հստակ սահմանվեն ջրային ռեսուրսների ողջամիտ օգտագործման ու պահպանության առաջնահերթությունները և ջրային ռեսուրսների որակական, քանակական հատկանիշները և ձևավորել ջրային ռեսուրսի տնտեսական արժեքը:</t>
    </r>
  </si>
  <si>
    <r>
      <rPr>
        <b/>
        <sz val="10"/>
        <color theme="1"/>
        <rFont val="GHEA Grapalat"/>
        <family val="3"/>
      </rPr>
      <t>2.1 Ծրագրի անվանումը՝</t>
    </r>
    <r>
      <rPr>
        <sz val="10"/>
        <color theme="1"/>
        <rFont val="GHEA Grapalat"/>
        <family val="3"/>
      </rPr>
      <t xml:space="preserve">   </t>
    </r>
  </si>
  <si>
    <r>
      <t xml:space="preserve">3.4  󠆢Նոր միջոցառում (հիմնավորումներ և բացատրություններ)՝  </t>
    </r>
    <r>
      <rPr>
        <sz val="10"/>
        <color theme="1"/>
        <rFont val="GHEA Grapalat"/>
        <family val="3"/>
      </rPr>
      <t>Ընդերքօգտագործման թափոններ իլքված/տիրոզուրկ տեղամասերի և օբյեկտների ռեկուլտիվացիայի նախագծային փաթեթների մշակման աշխատանքները հանդիսանում են նոր նախաձեռնության,</t>
    </r>
  </si>
  <si>
    <t>ՀՀ 2022-2024 ՄԺԾԾ  բյուջետային հայտ
(գործող ծրագրեր)</t>
  </si>
  <si>
    <t>2023թ բյուջե (հազ. դրամ)</t>
  </si>
  <si>
    <t>2024թ բյուջե (հազ. դրամ)</t>
  </si>
  <si>
    <t>2022թ 
(հազ. դրամ)</t>
  </si>
  <si>
    <t>2023թ
 (հազ. դրամ)</t>
  </si>
  <si>
    <t>2024թ 
(հազ. դրամ)</t>
  </si>
  <si>
    <t>2024թ փաստ.
 (հազ. դրամ)</t>
  </si>
  <si>
    <r>
      <t xml:space="preserve">3.1 Միջոցառման անվանումը՝ </t>
    </r>
    <r>
      <rPr>
        <vertAlign val="superscript"/>
        <sz val="10"/>
        <color theme="1"/>
        <rFont val="GHEA Grapalat"/>
        <family val="3"/>
      </rPr>
      <t>8</t>
    </r>
    <r>
      <rPr>
        <vertAlign val="superscript"/>
        <sz val="11"/>
        <color rgb="FFFF0000"/>
        <rFont val="GHEA Grapalat"/>
        <family val="3"/>
      </rPr>
      <t xml:space="preserve"> </t>
    </r>
    <r>
      <rPr>
        <b/>
        <sz val="11"/>
        <color rgb="FFFF0000"/>
        <rFont val="GHEA Grapalat"/>
        <family val="3"/>
      </rPr>
      <t>Ջրային ռեսուրսների ողջամիտ օգտագործման և պահպանության ռազմավարության մշակում</t>
    </r>
  </si>
  <si>
    <r>
      <t>3.1 Միջոցառման անվանումը՝</t>
    </r>
    <r>
      <rPr>
        <b/>
        <sz val="10"/>
        <color rgb="FFFF0000"/>
        <rFont val="GHEA Grapalat"/>
        <family val="3"/>
      </rPr>
      <t xml:space="preserve"> «</t>
    </r>
    <r>
      <rPr>
        <b/>
        <sz val="11"/>
        <color rgb="FFFF0000"/>
        <rFont val="GHEA Grapalat"/>
        <family val="3"/>
      </rPr>
      <t>Հյուսիսային ջրավազանային տարածքի կառավարման պլանի մշակում»</t>
    </r>
  </si>
  <si>
    <r>
      <t xml:space="preserve">3.1 Միջոցառման անվանումը՝ </t>
    </r>
    <r>
      <rPr>
        <vertAlign val="superscript"/>
        <sz val="10"/>
        <rFont val="GHEA Grapalat"/>
        <family val="3"/>
      </rPr>
      <t xml:space="preserve">8 </t>
    </r>
    <r>
      <rPr>
        <sz val="10"/>
        <color rgb="FFFF0000"/>
        <rFont val="GHEA Grapalat"/>
        <family val="3"/>
      </rPr>
      <t xml:space="preserve"> </t>
    </r>
    <r>
      <rPr>
        <b/>
        <sz val="12"/>
        <color rgb="FFFF0000"/>
        <rFont val="GHEA Grapalat"/>
        <family val="3"/>
      </rPr>
      <t>«ՀՀ կենդանական աշխարհի պետական հաշվառում»</t>
    </r>
  </si>
  <si>
    <r>
      <t xml:space="preserve">3.1 Միջոցառման անվանումը՝ </t>
    </r>
    <r>
      <rPr>
        <vertAlign val="superscript"/>
        <sz val="10"/>
        <color theme="1"/>
        <rFont val="GHEA Grapalat"/>
        <family val="3"/>
      </rPr>
      <t xml:space="preserve">8    </t>
    </r>
    <r>
      <rPr>
        <b/>
        <vertAlign val="superscript"/>
        <sz val="10"/>
        <color theme="1"/>
        <rFont val="GHEA Grapalat"/>
        <family val="3"/>
      </rPr>
      <t xml:space="preserve"> </t>
    </r>
    <r>
      <rPr>
        <b/>
        <sz val="10"/>
        <color theme="1"/>
        <rFont val="GHEA Grapalat"/>
        <family val="3"/>
      </rPr>
      <t xml:space="preserve"> </t>
    </r>
    <r>
      <rPr>
        <b/>
        <sz val="12"/>
        <color rgb="FFFF0000"/>
        <rFont val="GHEA Grapalat"/>
        <family val="3"/>
      </rPr>
      <t>«ՀՀ բուսական աշխարհի պետական հաշվառում»</t>
    </r>
    <r>
      <rPr>
        <sz val="12"/>
        <color rgb="FFFF0000"/>
        <rFont val="GHEA Grapalat"/>
        <family val="3"/>
      </rPr>
      <t xml:space="preserve"> </t>
    </r>
  </si>
  <si>
    <r>
      <rPr>
        <b/>
        <sz val="10"/>
        <color theme="1"/>
        <rFont val="GHEA Grapalat"/>
        <family val="3"/>
      </rPr>
      <t xml:space="preserve">3.1 Միջոցառման անվանումը՝ </t>
    </r>
    <r>
      <rPr>
        <sz val="10"/>
        <color theme="1"/>
        <rFont val="GHEA Grapalat"/>
        <family val="3"/>
      </rPr>
      <t>․</t>
    </r>
    <r>
      <rPr>
        <b/>
        <sz val="11"/>
        <color rgb="FFFF0000"/>
        <rFont val="GHEA Grapalat"/>
        <family val="3"/>
      </rPr>
      <t>&lt;&lt;Հայանտառ&gt;&gt; ՊՈԱԿ-ի կարողությունների զարգացում</t>
    </r>
  </si>
  <si>
    <t>ԸՆԴԵՐՔՕԳՏԱԳՈՐԾՄԱՆ ԹԱՓՈՆՆԵՐԻ ԼՔՎԱԾ/ՏԻՐԱԶՈՒՐԿ ՏԵՂԱՄԱՍԵՐԻ ԵՎ ՕԲՅԵԿՏՆԵՐԻ
ՌԵԿՈՒԼՏԻՎԱՑԻԱՅԻ ՆԱԽԱԳԾԱՅԻՆ ՓԱԹԵԹՆԵՐԻ ՄՇԱԿՄԱՆ
2022-2024 ԹՎԱԿԱՆՆԵՐԻ ՄԻՋՆԱԺԱՄԿԵՏ ԾԱԽՍԱՅԻՆ ԾՐԱԳՐԻ
ԵՎ 2022 ԹՎԱԿԱՆԻ ԲՅՈՒՋԵՏԱՅԻՆ ՖԻՆԱՆՍԱՎՈՐՄԱՆ ՀԱՅՏ</t>
  </si>
  <si>
    <r>
      <t>3.1 Միջոցառման անվանումը՝</t>
    </r>
    <r>
      <rPr>
        <b/>
        <sz val="10"/>
        <color rgb="FFFF0000"/>
        <rFont val="GHEA Grapalat"/>
        <family val="3"/>
      </rPr>
      <t xml:space="preserve">  «ԸՆԴԵՐՔՕԳՏԱԳՈՐԾՄԱՆ ԹԱՓՈՆՆԵՐԻ ԼՔՎԱԾ/ՏԻՐՈԶՈՒՐԿ ՏԵՂԱՄԱՍԵՐԻ ԵՎ ՕԲՅԵԿՏՆԵՐԻ
                                             ՌԵԿՈՒԼՏԻՎԱՑԻԱՅԻ ՆԱԽԱԳԾԱՅԻՆ ՓԱԹԵԹՆԵՐԻ ՄՇԱԿՄԱՆ 2022-2024 ԹՎԱԿԱՆՆԵՐԻ ՄԻՋՆԱԺԱՄԿԵՏ ԾԱԽՍԱՅԻՆ ԾՐԱԳՐԻ ԵՎ 2022                                                         ԹՎԱԿԱՆԻ ԲՅՈՒՋԵՏԱՅԻՆ ՖԻՆԱՆՍԱՎՈՐՄԱՆ ՀԱՅՏ»</t>
    </r>
  </si>
  <si>
    <t xml:space="preserve">ՀՀ տարածքում աղտոտված, դեգրադացված հողերի մոնիթորինգի </t>
  </si>
  <si>
    <t xml:space="preserve"> Շրջակա միջավայրի վրա ազդեցության գնահատում և մոնիթորինգ</t>
  </si>
  <si>
    <r>
      <rPr>
        <b/>
        <sz val="10"/>
        <color theme="1"/>
        <rFont val="GHEA Grapalat"/>
        <family val="3"/>
      </rPr>
      <t>2.3</t>
    </r>
    <r>
      <rPr>
        <b/>
        <sz val="14"/>
        <color theme="1"/>
        <rFont val="GHEA Grapalat"/>
        <family val="3"/>
      </rPr>
      <t xml:space="preserve"> </t>
    </r>
    <r>
      <rPr>
        <b/>
        <sz val="10"/>
        <color theme="1"/>
        <rFont val="GHEA Grapalat"/>
        <family val="3"/>
      </rPr>
      <t>Նոր ծրագիր (հիմնավորումներ և բացատրություններ)՝</t>
    </r>
    <r>
      <rPr>
        <sz val="10"/>
        <color theme="1"/>
        <rFont val="GHEA Grapalat"/>
        <family val="3"/>
      </rPr>
      <t xml:space="preserve"> Աղտոտված, դեգրադացված հողերի մոնիթորինգային համակարգի ստեղծումը հանդիսանում է նոր նախաձեռնության, ենթադրում է նոր ծրագրի իրականացում: </t>
    </r>
  </si>
  <si>
    <t xml:space="preserve">ՀՀ Հողային օրենսգրքի 32-րդ հոդված,Կառավարության 2019թ.-ի մայիսի 16-ի N650-Լորոշմանհավելված 1-ի 63.2 կետ, 2019 թվականի
փետրվարի 8-ի N65-Ա որոշման հավելվածի 4.8 բաժին և ՀՀ կառավարության 19.02.2009թ.-ի N 276-Ն որոշում:
</t>
  </si>
  <si>
    <t>ՀՀ տարածքին համարժեք՝ հողերի տեխնածին աղտոտվածության և դեգրադացման վերաբերյալ պարբերական նպատակային տեղեկատվության ստացումն ապահովող դիտացանցի առկայություն:</t>
  </si>
  <si>
    <t xml:space="preserve">ՄԺԾԾ շրջանակներում ծրագրավորվող աշխատանքներն են.
- դաշտային ուսումնասիրություններ, ֆոնդային և հրատարակված նյութերի ուսումնասիրություն` ընդերքօգտագործման արդյունքում խախտված, աղտոտված և դեգրադացված հողերի տեղադիրքի, չափերի պարզաբանման համար, դրանց տեղադրում կոորդինական առանցքներով տոպոհիմքերի վրա, հողերի որակի տարածական բաշխման գնահատում, քարտեզագրում, փոփոխությունների կանխատեսում,
- նմուշարկման դիտացանցի զարգացում` ընդերքօգտագործման արդյունքում խախտված կամ աղտոտված տարածքների հողածածկույթի համար,
- հողերի աղտոտվածությունը բնութագրող շուրջ 30 պարամետրերի որոշում,
- ընդերքօգտագործման հետ կապված հողերի աղտոտվածության վիճակի վերաբերյալ մոնիթորինգային շարքերի լրացման համար տվյալների ստացում, գնահատում, մշակում,
- որպես հեռանկարային զարգացում՝ վերակուլտիվացման հնարավոր ուղղությունների մշակում և հողերի ռեկուլտիվացիայի պիլոտային ծրագրերի իրականացում:
</t>
  </si>
  <si>
    <t>Մոնիթորինգի ցանցի ստեղծման և դրա իրականացման արդյունքում լիազոր մարմինը կտիրապետի ընդերքօգտագործման արդյունքում խախտված կամ դեգրադացված հողային ծածկույթի աղտոտվածության բնույթի և ծավալների, աղտոտվածության տարածման ուղղությունների վերաբերյալ համապարփակ տեղեկատվությանը, ինչը թույլ կտա մշակել ռեկուլտիվացիայի նպատակային ծրագրեր, ինչպես նաև կառավարել ընդերքօգտագործող ընկերությունների կողմից հողերի ռեկուլտիվացման ծրագրերի հետ կապված խնդիրները:</t>
  </si>
  <si>
    <t>Չեն կատարվելու ՀՀ հողային օրենսգրքով սահմանված պարտավորությունները: Միջոցառման չֆինանսավորման դեպքում խնդիր է առաջանում շրջակա միջավայրի վրա լեռնահանքային արդյունաբերության ազդեցության բնագավառում: Մոնիթորինգային տվյալների և հետևաբար, հողերի աղտոտվածության իրական պատկերի բացակայությունը, անհնարին է դարձնում հողերի վերականգնման նպատակային բապահպանական ծրագրերի իրականացումը:</t>
  </si>
  <si>
    <t>Իրականացված մոնիթորինգ</t>
  </si>
  <si>
    <t>Մոնիթորինգային հարթակ</t>
  </si>
  <si>
    <t>Պարբերական</t>
  </si>
  <si>
    <t xml:space="preserve">Պարբերական </t>
  </si>
  <si>
    <t>Միջնաժամկետ ծախսայի նծրագրով ներկայացված տվյալները արդեն իսկ հանդիսանում են նվազագույն արդյունք, քանի որ նախքան մոնիթորինգային հարթակների անհրաժեշտ քանակության վերաբերյալ տեղեկատվությաններ կայացումը կատարվել են մի շարք վերլուծություններ. Դիտարկվել և թվայնացվել են ընդերքօգտագործողների կողմից իրականացվող հողերի մոնիթորինգի տեղադիրքերը, ստեղծվել են թվային համադրման քարտեզներ, ուսումնասիրվել է ընդերքօգտագործման արդյունքում խախտված, ներկայումս լքված կամ տիրազուրկ տարածքների աղտոտվածության բնույթը:</t>
  </si>
  <si>
    <t xml:space="preserve">ՀՀ ՏԱՐԱԾՔՈՒՄ  ԱՂՏՈՏՎԱԾ,  ԴԵԳՐԱԴԱՑՎԱԾ  ՀՈՂԵՐԻ ՄՈՆԻԹՈՐԻՆԳԻ ԻՐԱԿԱՆԱՑՄԱՆ
2022-2024 ԹՎԱԿԱՆՆԵՐԻ ՄԻՋՆԱԺԱՄԿԵՏ ԾԱԽՍԱՅԻՆ ԾՐԱԳՐԻ
ԵՎ  2022 ԹՎԱԿԱՆԻ ԲՅՈՒՋԵՏԱՅԻՆ ՖԻՆԱՆՍԱՎՈՐՄԱՆ ՀԱՅՏ
</t>
  </si>
  <si>
    <r>
      <rPr>
        <b/>
        <sz val="10"/>
        <color theme="1"/>
        <rFont val="GHEA Grapalat"/>
        <family val="3"/>
      </rPr>
      <t>1.2</t>
    </r>
    <r>
      <rPr>
        <b/>
        <sz val="14"/>
        <color theme="1"/>
        <rFont val="GHEA Grapalat"/>
        <family val="3"/>
      </rPr>
      <t xml:space="preserve"> </t>
    </r>
    <r>
      <rPr>
        <b/>
        <sz val="10"/>
        <color theme="1"/>
        <rFont val="GHEA Grapalat"/>
        <family val="3"/>
      </rPr>
      <t xml:space="preserve">Նոր նախաձեռնությանն առնչվող այլ պետական մարմինների անվանումները՝ </t>
    </r>
    <r>
      <rPr>
        <sz val="10"/>
        <color theme="1"/>
        <rFont val="GHEA Grapalat"/>
        <family val="3"/>
      </rPr>
      <t xml:space="preserve"> ՀՀ կառավարության 14.01.2002թ.-ի N 26-Ն որոշմամբ սահմանված ՀՀ հողային պաշարների պետական կառավարման լիազոր մարմինները</t>
    </r>
  </si>
  <si>
    <r>
      <rPr>
        <sz val="10"/>
        <color theme="1"/>
        <rFont val="GHEA Grapalat"/>
        <family val="3"/>
      </rPr>
      <t xml:space="preserve">3.4  󠆢 </t>
    </r>
    <r>
      <rPr>
        <sz val="14"/>
        <color theme="1"/>
        <rFont val="GHEA Grapalat"/>
        <family val="3"/>
      </rPr>
      <t xml:space="preserve"> </t>
    </r>
    <r>
      <rPr>
        <sz val="10"/>
        <color theme="1"/>
        <rFont val="GHEA Grapalat"/>
        <family val="3"/>
      </rPr>
      <t xml:space="preserve">Նոր միջոցառում (հիմնավորումներ և բացատրություններ)՝ ՀՀ տարաքում տեխնածին աղտոտված, դեգրադացված հողերիմոնիթորինգի աշխատանքները հանդիսանում են նոր նախաձեռնություն: Հայաստանը խիստ սակավահող երկիր է և Հանրապետության հողերի դեգրադացման և աղտոտման հիմնականա ղբյուրներից մեկը ընդերքօգտագործումն է:
ՀՀ տարածքում հայտնաբերված են ավելի քան 100 տեսակ օգտակար հանածոներ, այդ թվում` մետաղային օգտակար հանածոներից` երկաթի, պղնձի, մոլիբդենի, կապարի, ցինկի, ոսկու, արծաթի, ծարիրի,  ալյումինի հումքի և նրանցում պարփակված հազվագյուտ ու ցրված մետաղների զգալի պաշարներ: Մետաղային հանքավայրերի հենքի վրա ստեղծվել են բազմաթիվ մետալուրգիական վերամշակող ձեռնարկություններ և կոմբինատներ, ինչպիսիք են օրինակ` Քաջարանի, Կապանի, Ալավերդու, Ախթալայի, Արարատի և այլն: Լեռնահանքային ձեռնարկություններին հանձնված հողերի ընդհանուր տարածությունը կազմում է մոտ 9700հա, որից խախտված հողեր` 8275հա և պոչամբարների տակ գտնվող հողեր` 1400հա:Լեռնահանքային ճյուղի օբյեկտների և ենթակառուցվածքների գործունեության արդյունքում  բացասական ազդեցություններ են դրսևորվում հողերի, լանդշաֆտային և կենսաբանական բազմազանության վրա:
Հանքարդյունաբերական ուղղվածություն ունեցող համայնքներում՝ Ալավերդի, Շամլուղ, Ախթալա, Կապան, Քաջարան, Ագարակ, Սոթք, Մեղրաձոր, Արարատ և Լիճքվազ,  հանքարդյունաբերական ոլորտի հետ կապված շրջակա միջավայրի վրա բացասական ազդեցությունների նվազեցման/չեզոքացման գործողությունների համար հիմք ծառայող աղտոտված հողերի մոնիթորինգի իրականացումը հանդիսանում է առաջնահերթ: 
ՀՀ հողերի արդյունավետ օգտագործման և պահպանության նպատակով  հողերի վիճակի ուսումնասիրության, գնահատման և դրա փոփոխության ժամանակին բացահայտման  (աղտոտվածության մոնիթորինգը)  անհրաժեշտությունը բխում է ՀՀ հողային օրենսգրքի 32-րդ հոդվածի և ՀՀ կառավարության 19.02.2009թ.-ի N 276-Ն դրույթներից: Օրենսդրորեն հստակ սահմանված են նաև հողերի մոնիթորինգի իրականացման ցուցանիշները, սակայն ներկայումս Հայաստանում տարբեր կազմակերպությունների կողմից իրականացվում է հողերի աղտոտվածության ոչ կարգավորված և էպիզոդիկ բնույթ կրող մոնիթորինգ։ Հողերի աղտոտվածության դիտարկման աշխատանքները կատարվում են տարբեր մակարդակներով, ոչ լիարժեք, ինչի արդյունքում բացակայում է հողերի որակի մոնիթորինգի և դրա վերաբերյալ տեղեկատվության մշտական գործող ու կանոնակարգված համակարգ։
Հողերի վիճակի, դրանց վրա տեխնածին ազդեցություն ունեցող գործոնների դիտարկման, վիճակի գնահատման ու կանխատեսման կանոնակարգված գործընթացի բացակայությունը բացասաբար է անդրադառնում հողերի պահպանության ոլորտի քաղաքականությունների, ծրագրերի և նախագծերի իրականացման վրա, քանի որ բացակայում է ՀՀ տարածքի տեխնածին աղտոտված հողերի վերաբերյալ առաջնային համապարփակ տեղեկատվական բազան:
 Ծրագրի իրականացման թիրախային վերջնական արդյունքը ՀՀ տարածքին համարժեք, հողերի աղտոտվածության վերաբերյալ անհրաժեշտ տեղեկատվության ստացումն ապահովող մշտադիտարկման ցանցի առկայությունն է և մոնիթորինգի իրականացումը, ինչը հիմք է հանդիսանալու հանրապետության տարածքում հողային ծածկույթի պահպանության և վերականգնման, տեխնածին աղտոտվածության նվազեցման, ռեկուլտիվացիոն աշխատանքների իրականացման համար: </t>
    </r>
    <r>
      <rPr>
        <b/>
        <sz val="10"/>
        <color theme="1"/>
        <rFont val="GHEA Grapalat"/>
        <family val="3"/>
      </rPr>
      <t xml:space="preserve">
</t>
    </r>
  </si>
  <si>
    <t>Սույն ՄԺԾԾ հայտում որպես պարտադիր պարտավորություն ամրագրված է աղտոտված, դեգրադացված հողերի մոնիթորինգի իրականացումը: 
Պարտադիր պարտավորություն շրջանակներում իրականացվելու է.
1) հողերի վիճակի ուսումնասիրություն, գնահատում և դրա փոփոխության ժամանակին բացահայտում, այդ փոփոխությունների կանխատեսում և բացասական գործընթացների հետևանքների կանխարգելում,
2) տեխնածին աղտոտված հողատարածքների վերաբերյալ տեղեկատվության  հավաքագրում, կադաստրի ստեղծում,
3) քարտեզագրական նյութերի թվայնացում և ներկայացում GIS միջավայրում,</t>
  </si>
  <si>
    <t>4) դիտակետերի ցանցի ստեղծում,
5) մոնիթորինգի տեղեկատվության հավաքագրում և գրանցում, որը մշտապես իրականացվող գործընթաց է, նպատակաուղղված է ապահովելու ՀՀ «Հողային օրենսգրքի» և ՀՀ կառավարության 19.02.2009թ. թիվ 276-Ն որոշման պահանջների իրականացումը:
Գույքագրման իրականացման արդյունքում պետական կառավարման մարմինը կտիրապետի աղտոտված հողերի տեղադիրքերի, ծավալների, աղտոտվածության բնույթի վերաբերյալ ամփոփ տեղեկատվությանը, բնությանը և ազդակիր համայնքերի բնակչությանը հասցվող վնասի վերաբերյալ տվյալներին:</t>
  </si>
  <si>
    <t>34.886.4</t>
  </si>
  <si>
    <t>47.968.8</t>
  </si>
  <si>
    <t>17.443.2</t>
  </si>
  <si>
    <t>(Հազար դրամներով)</t>
  </si>
  <si>
    <r>
      <t xml:space="preserve">3.4  </t>
    </r>
    <r>
      <rPr>
        <sz val="12"/>
        <color theme="1"/>
        <rFont val="GHEA Grapalat"/>
        <family val="3"/>
      </rPr>
      <t xml:space="preserve">X </t>
    </r>
    <r>
      <rPr>
        <sz val="10"/>
        <color theme="1"/>
        <rFont val="GHEA Grapalat"/>
        <family val="3"/>
      </rPr>
      <t>Նոր միջոցառում (հիմնավորումներ և բացատրություններ)՝  Հայաստանի Հանրապետության հիդրոլոգիական առանձնահատկություններից ելնելով`  ՀՀ ողջ տարածքը բաժանված է 6 ջրավազանային կառավարման տարածքների, որոնցից յուրաքանչյուրը հանդիսանում է առաձին կառավարման միավոր: Երեք ջրավազանային կառավարման տարածքների համար՝  Արարատյան, Հարավային և Ախուրյան, արդեն հաստատված են ջրավազանային կառավարման պլանները: Արարատյան և Հարավային ջրավազանային կառավարման պլանները մշակված են 2016-2021թթ., իսկ Ախուրյանի ջրավազանային կառավարման պլանը 2017-2022թ. ժամկետով: ԵՄ «Ջրային նախաձեռնություն պլյուս» ծրագրի հետ համագործակցությամբ մշակվել են Ախուրյանի ջրավազանային կառավարման պլանում փոփոխություններ և լրացումներ կատարելու նախագիծը, իսկ Արարատյան և Հարավային ջրավազանային կառավարման պլանների մշակման համար դեռևս ֆինանսներ չեն հատկացվել:  Արարատյան և Հարավային ջրավազանային կառավարման պլանները մշակվելու են համաձայն ՀՀ ջրային օրենսգիրքի 17-րդ հոդվածի, 2006թ. նոյեմբերի 27-ի«Հայաստանի Հանրապետության ջրի ազգային ծրագրի մասին» ՀՀ օրենքի ,ՀՀ կառավարության 2017թ. հոկտեմբերի 26-ի «Հայաստանի Հանրապետության կառավարության 2011 թվականի փետրվարի 3-ի նիստի N4 արձանագրության 5-րդ կետով հավանության արժանացած արձանագրային որոշման մեջ փոփոխություններ և լրացումներ կատարելու մասին» N45 արձանագրային որոշման: 
Պլանի  մշակման շրջանակներում նախատեսվող աշխատանքներն են՝ 
1.կատարված ջրի առաջարկի և պահանջարկի գնահատականների վերանայում,                                                                                                                                                                          2. էկոլոգիական թողքի վերահաշվարկ նոր մեթոդիկային համապատասխան,                                                                                                                                                                               3. ջրաէկոհամակարգի սանտարական պահպանման, հոսքի ձևավորման, ստորերկրյա ջրերի պահպանության, ջրապահպան գոտիների սահմանում, էկոտոնի, անօտարելի գոտիների սահմանում     
4.դաշտային աշխատանքների կատարում այդ թվում
• տրված ջրօգտագործման թույլտվությունների  վերլուծություն 
• ՀՏԿ-ների գնահատում,
•  ջրառի և կեղտաջրերի վերլուծություն,
•  ջրավազանում արգելված կամ որոշ սահմանափակումներով գործունեության տեսակների ցանկի հատկորոշում
5.Ջրի պահանջարկի գնահատական վերանայում ըստ ոլորտների, ջրային ռեսուսների բարելավման սցենարն ըստ ոլորտների,
6.ջրավազանի ջրային ռեսուրսների կառավարման առանձնահատկություններով տարանջատված էական տարրերի (ջրային մարմինների դասակարգում), 
7.Տվյալների ամփոփում և  ջրավազանի ջրային ռեսուրսի կառավարման  ծրագրի կազմում,</t>
    </r>
  </si>
  <si>
    <t xml:space="preserve">Արարատյան և Հարավային ջրավազանային տարածքների կառավարման պլանի  մշակման շրջանակներում որպես Պարտադիր պարտավորություն պետք է իրականացվեն.
1.Արարատյան և Հարավային ջրավազանային տարածքների համար անհրաժեշտ տվյալների հավաքագրում
2.Դաշտային աշխատանքների արդյունքում հաշվի առնելով հավաքագրված տվյալները՝ ջրի պահանջարկի գնահատում ըստ ոլորտների
3.Տվյալների ճշգրիտ ամփոփում  և արդյունքում վերջնական ծրագրի կազմում:
</t>
  </si>
  <si>
    <t xml:space="preserve">ՀՀ ջրային օրենսգիրքի 17-րդ հոդված, 2006թ. նոյեմբերի 27-ի «Հայաստանի Հանրապետության ջրի ազգային ծրագրի մասին» ՀՀ օրենք,  ՀՀ կառավարության 2017թ. հոկտեմբերի 26-ի «Հայաստանի Հանրապետության կառավարության 2011 թվականի փետրվարի 3-ի նիստի N4 արձանագրության 5-րդ կետով հավանության արժանացած արձանագրային որոշման մեջ փոփոխություններ և լրացումներ կատարելու մասին» N45 արձանագրային որոշում
</t>
  </si>
  <si>
    <t xml:space="preserve">Արարատյան և Հարավային ջրավազանային տարածքների կառավարման պլաննների վերանայումը նպատակաուղղված է հավասարակշռելու ջրօգտագործողների՝ ներառյալ համայնքների, էներգետիկայի, արդյունաբերության և գյուղատնտեսության փոխկապակցված հարաբերությունները, ինչպես նաև աջակցելու ջրային ռեսուրսների կառավարման համար պատասխանատու մարմիններին, վարչական մարմիններին և հանրությանը՝ ջրային ռեսուրսների ոլորտում որոշումների կայացմանը, և վերջին հաշվով դրանց ռացիոնալ և արդյունավետ օգտագործմանը:
Արարատյան և Հարավային ջրավազանային կառավարման պլանների վերնայման նպատակն հավասարակշռել ջրավազանում ջրի առաջարկը և պահանջարկը:                              </t>
  </si>
  <si>
    <t xml:space="preserve">Արարատյան և Հարավային ջրավազանային տարածքների կառավարման պլանի շրջանակներում շրջանակներում հստակ կսահմանվեն.
• ջրօգտագործման ներկա ու ցանկալի վիճակը և գործառույթների բացահայտումը
• ջրային ռեսուրսների կառավարման առանձնահատկություններով տարանջատված ջրային մարմինների դասակարգումը 
• կտրվի ջրի վրա բնական և մարդածին գործոնների ազդեցության գնահատում
• կհստակեցվեն էկոլոգիական հոսքի որոշման սկզբունքները և առանձնահատկությունները
• ըստ տարբեր բաղադրիչների կտրվի ջրային ռեսուրսի տնտեսական արժեքը
• կմշակվեն հիդրոլոգիական, քիմիական, հիդրոկենսաբանական և այլ կանխատեսումները՝ ելնելով կլիմայի փոփոխությունից:
• կմշակվեն Արարատյան և Հարավային ջրավազանային տարածքներում ցանկալի վիճակին հասնելուն ուղղված միջոցառումների ծրագիր
</t>
  </si>
  <si>
    <t xml:space="preserve">Արարատյան և Հարավային ջրավազանային տարածքների կառավարման պլանների վերանայումը կնպաստի Արարատյան և Հարավային ջրավազանում ջրի ազգային ու ռազմավարական պաշարների հստակեցմանը, ջրի առաջարկի և պահանջարկի հավասարակշռմանը, որը իր հերթին կբերի ջրային ռեսուրսի արդյունավետ և ճիշտ կառավարմանը, ինչպես նաև ջրային ռեսուրսի խնայողությանը: </t>
  </si>
  <si>
    <t>Կառաջանան խոչընդոտներ ջրային ռեսուրսների կառավարման արդյունավետության բարձրացման համար</t>
  </si>
  <si>
    <r>
      <t xml:space="preserve">Արարատյան և Հարավային ջրավազանային տարածքների կառավարման պլանների վերանայված նախագծեր   </t>
    </r>
    <r>
      <rPr>
        <sz val="12"/>
        <color theme="1"/>
        <rFont val="GHEA Grapalat"/>
        <family val="3"/>
      </rPr>
      <t xml:space="preserve"> </t>
    </r>
  </si>
  <si>
    <t>Արարատյան և Հարավային ջրավազանային տարածքների կառավարման պլանների վերանայում</t>
  </si>
  <si>
    <r>
      <rPr>
        <b/>
        <sz val="10"/>
        <color theme="1"/>
        <rFont val="GHEA Grapalat"/>
        <family val="3"/>
      </rPr>
      <t>2.1 Ծրագրի անվանումը՝</t>
    </r>
    <r>
      <rPr>
        <sz val="10"/>
        <color theme="1"/>
        <rFont val="GHEA Grapalat"/>
        <family val="3"/>
      </rPr>
      <t xml:space="preserve">   Բնական պաշարների և բնության հատուկ պահպանվող տարածքների կառավարում և պահպանում մշակում</t>
    </r>
  </si>
  <si>
    <t>2.2 Ծրագրի կոդը՝ 1155</t>
  </si>
  <si>
    <r>
      <rPr>
        <b/>
        <sz val="10"/>
        <color theme="1"/>
        <rFont val="GHEA Grapalat"/>
        <family val="3"/>
      </rPr>
      <t xml:space="preserve">3.1 Միջոցառման անվանումը՝ </t>
    </r>
    <r>
      <rPr>
        <sz val="12"/>
        <color rgb="FFFF0000"/>
        <rFont val="GHEA Grapalat"/>
        <family val="3"/>
      </rPr>
      <t xml:space="preserve"> </t>
    </r>
    <r>
      <rPr>
        <b/>
        <sz val="12"/>
        <color rgb="FFFF0000"/>
        <rFont val="GHEA Grapalat"/>
        <family val="3"/>
      </rPr>
      <t>Արարատյան և Հարավային ջրավազանային տարածքների կառավարման պլանների վերանայում</t>
    </r>
  </si>
  <si>
    <t>2022թ. Հազ.դրամ</t>
  </si>
  <si>
    <t>2023թ.  Հազ.դրամ</t>
  </si>
  <si>
    <t>2024թ.  Հազ.դրամ</t>
  </si>
  <si>
    <t>Ջրային ռեսուրսների ողջամիտ օգտագործման և պահպանության ռազմավարության մշակում</t>
  </si>
  <si>
    <r>
      <t xml:space="preserve">3.1 Միջոցառման անվանումը՝ </t>
    </r>
    <r>
      <rPr>
        <b/>
        <sz val="10"/>
        <color rgb="FFFF0000"/>
        <rFont val="GHEA Grapalat"/>
        <family val="3"/>
      </rPr>
      <t>ՀՀ ՏԱՐԱԾՔՈՒՄ  ԱՂՏՈՏՎԱԾ,  ԴԵԳՐԱԴԱՑՎԱԾ  ՀՈՂԵՐԻ ՄՈՆԻԹՈՐԻՆԳԻ ԻՐԱԿԱՆԱՑՄԱՆ
                                                 2022-2024 ԹՎԱԿԱՆՆԵՐԻ ՄԻՋՆԱԺԱՄԿԵՏ ԾԱԽՍԱՅԻՆ ԾՐԱԳՐԻ ԵՎ  2022 ԹՎԱԿԱՆԻ ԲՅՈՒՋԵՏԱՅԻՆ ՖԻՆԱՆՍԱՎՈՐՄԱՆ ՀԱՅՏ</t>
    </r>
  </si>
  <si>
    <r>
      <rPr>
        <b/>
        <sz val="10"/>
        <color theme="1"/>
        <rFont val="GHEA Grapalat"/>
        <family val="3"/>
      </rPr>
      <t>2.1 Ծրագրի անվանումը՝</t>
    </r>
    <r>
      <rPr>
        <sz val="10"/>
        <color theme="1"/>
        <rFont val="GHEA Grapalat"/>
        <family val="3"/>
      </rPr>
      <t xml:space="preserve">   </t>
    </r>
    <r>
      <rPr>
        <b/>
        <sz val="10"/>
        <rFont val="GHEA Grapalat"/>
        <family val="3"/>
      </rPr>
      <t>Շրջակա միջավայրի վրա ազդեցության գնահատում և մոնիթորինգ</t>
    </r>
  </si>
  <si>
    <r>
      <rPr>
        <b/>
        <sz val="10"/>
        <color theme="1"/>
        <rFont val="GHEA Grapalat"/>
        <family val="3"/>
      </rPr>
      <t>3.2 Միջոցառման կոդը՝</t>
    </r>
    <r>
      <rPr>
        <sz val="10"/>
        <color theme="1"/>
        <rFont val="GHEA Grapalat"/>
        <family val="3"/>
      </rPr>
      <t xml:space="preserve">   11005</t>
    </r>
  </si>
  <si>
    <r>
      <t xml:space="preserve">3.2 Միջոցառման դասիչը՝ </t>
    </r>
    <r>
      <rPr>
        <vertAlign val="superscript"/>
        <sz val="10"/>
        <color theme="1"/>
        <rFont val="GHEA Grapalat"/>
        <family val="3"/>
      </rPr>
      <t>9</t>
    </r>
    <r>
      <rPr>
        <sz val="10"/>
        <color theme="1"/>
        <rFont val="GHEA Grapalat"/>
        <family val="3"/>
      </rPr>
      <t xml:space="preserve">          </t>
    </r>
    <r>
      <rPr>
        <b/>
        <sz val="10"/>
        <color theme="1"/>
        <rFont val="GHEA Grapalat"/>
        <family val="3"/>
      </rPr>
      <t>11011</t>
    </r>
  </si>
  <si>
    <r>
      <rPr>
        <b/>
        <sz val="10"/>
        <color theme="1"/>
        <rFont val="GHEA Grapalat"/>
        <family val="3"/>
      </rPr>
      <t>3.2 Միջոցառման կոդը՝</t>
    </r>
    <r>
      <rPr>
        <sz val="10"/>
        <color theme="1"/>
        <rFont val="GHEA Grapalat"/>
        <family val="3"/>
      </rPr>
      <t xml:space="preserve">   11017</t>
    </r>
  </si>
  <si>
    <r>
      <rPr>
        <b/>
        <sz val="10"/>
        <color theme="1"/>
        <rFont val="GHEA Grapalat"/>
        <family val="3"/>
      </rPr>
      <t xml:space="preserve">3.1 Միջոցառման անվանումը՝ </t>
    </r>
    <r>
      <rPr>
        <b/>
        <sz val="12"/>
        <color rgb="FFFF0000"/>
        <rFont val="GHEA Grapalat"/>
        <family val="3"/>
      </rPr>
      <t>«Բնապահպանական խնդիրների վերաբերյալ  սոցիալական գովազդների հեռարձակում»</t>
    </r>
  </si>
  <si>
    <r>
      <rPr>
        <b/>
        <sz val="10"/>
        <color theme="1"/>
        <rFont val="GHEA Grapalat"/>
        <family val="3"/>
      </rPr>
      <t>2.1 Ծրագրի անվանումը՝</t>
    </r>
    <r>
      <rPr>
        <sz val="10"/>
        <color theme="1"/>
        <rFont val="GHEA Grapalat"/>
        <family val="3"/>
      </rPr>
      <t xml:space="preserve"> </t>
    </r>
    <r>
      <rPr>
        <u/>
        <sz val="12"/>
        <color theme="1"/>
        <rFont val="GHEA Grapalat"/>
        <family val="3"/>
      </rPr>
      <t xml:space="preserve">  </t>
    </r>
    <r>
      <rPr>
        <sz val="10"/>
        <color theme="1"/>
        <rFont val="GHEA Grapalat"/>
        <family val="3"/>
      </rPr>
      <t>Բնական պաշարների և բնության հատուկ պահպանվող տարածքների կառավարում և պահպանում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</si>
</sst>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_);_(* \(#,##0.0\);_(* &quot;-&quot;??_);_(@_)"/>
    <numFmt numFmtId="165" formatCode="0.0"/>
    <numFmt numFmtId="166" formatCode="_-* #,##0.00_р_._-;\-* #,##0.00_р_._-;_-* &quot;-&quot;??_р_._-;_-@_-"/>
    <numFmt numFmtId="167" formatCode="#,##0.0"/>
    <numFmt numFmtId="168" formatCode="_-* #,##0.00_-;\-* #,##0.00_-;_-* &quot;-&quot;??_-;_-@_-"/>
    <numFmt numFmtId="169" formatCode="0_);\(0\)"/>
    <numFmt numFmtId="170" formatCode="##,##0.0;\(##,##0.0\);\-"/>
    <numFmt numFmtId="171" formatCode="#,##0.0_);\(#,##0.0\)"/>
    <numFmt numFmtId="172" formatCode="_(* #,##0.0_);_(* \(#,##0.0\);_(* &quot;-&quot;_);_(@_)"/>
  </numFmts>
  <fonts count="96">
    <font>
      <sz val="11"/>
      <color theme="1"/>
      <name val="Calibri"/>
      <family val="2"/>
      <scheme val="minor"/>
    </font>
    <font>
      <sz val="11"/>
      <color theme="1"/>
      <name val="Calibri"/>
      <family val="2"/>
      <scheme val="minor"/>
    </font>
    <font>
      <b/>
      <sz val="11"/>
      <color theme="1"/>
      <name val="Calibri"/>
      <family val="2"/>
      <scheme val="minor"/>
    </font>
    <font>
      <b/>
      <sz val="12"/>
      <color theme="1"/>
      <name val="GHEA Grapalat"/>
      <family val="3"/>
    </font>
    <font>
      <sz val="9"/>
      <color theme="1"/>
      <name val="GHEA Grapalat"/>
      <family val="3"/>
    </font>
    <font>
      <sz val="10"/>
      <color theme="1"/>
      <name val="Arial AM"/>
      <family val="2"/>
    </font>
    <font>
      <i/>
      <sz val="9"/>
      <color theme="1"/>
      <name val="GHEA Grapalat"/>
      <family val="3"/>
    </font>
    <font>
      <b/>
      <sz val="10"/>
      <color theme="1"/>
      <name val="GHEA Grapalat"/>
      <family val="3"/>
    </font>
    <font>
      <u/>
      <sz val="11"/>
      <color theme="10"/>
      <name val="Calibri"/>
      <family val="2"/>
      <scheme val="minor"/>
    </font>
    <font>
      <sz val="10"/>
      <name val="Arial"/>
      <family val="2"/>
    </font>
    <font>
      <sz val="9"/>
      <name val="GHEA Grapalat"/>
      <family val="3"/>
    </font>
    <font>
      <i/>
      <sz val="8"/>
      <name val="GHEA Grapalat"/>
      <family val="3"/>
    </font>
    <font>
      <sz val="8"/>
      <name val="GHEA Grapalat"/>
      <family val="3"/>
    </font>
    <font>
      <sz val="8"/>
      <name val="GHEA Grapalat"/>
      <family val="2"/>
    </font>
    <font>
      <i/>
      <sz val="9"/>
      <name val="GHEA Grapalat"/>
      <family val="3"/>
    </font>
    <font>
      <b/>
      <sz val="10"/>
      <color theme="1"/>
      <name val="Arial AM"/>
      <family val="2"/>
    </font>
    <font>
      <sz val="10"/>
      <name val="Arial AM"/>
      <family val="2"/>
    </font>
    <font>
      <sz val="10"/>
      <name val="Arial Armenian"/>
      <family val="2"/>
    </font>
    <font>
      <b/>
      <sz val="10"/>
      <name val="GHEA Grapalat"/>
      <family val="3"/>
    </font>
    <font>
      <b/>
      <sz val="10"/>
      <color theme="1"/>
      <name val="Calibri"/>
      <family val="2"/>
      <scheme val="minor"/>
    </font>
    <font>
      <b/>
      <i/>
      <sz val="8"/>
      <name val="GHEA Grapalat"/>
      <family val="3"/>
    </font>
    <font>
      <b/>
      <sz val="9"/>
      <name val="GHEA Grapalat"/>
      <family val="3"/>
    </font>
    <font>
      <sz val="9"/>
      <name val="Arial AM"/>
      <family val="2"/>
    </font>
    <font>
      <sz val="9"/>
      <color theme="1"/>
      <name val="Calibri"/>
      <family val="2"/>
      <scheme val="minor"/>
    </font>
    <font>
      <sz val="10"/>
      <name val="GHEA Grapalat"/>
      <family val="3"/>
    </font>
    <font>
      <i/>
      <sz val="10"/>
      <name val="GHEA Grapalat"/>
      <family val="3"/>
    </font>
    <font>
      <i/>
      <sz val="10"/>
      <color theme="1"/>
      <name val="GHEA Grapalat"/>
      <family val="3"/>
    </font>
    <font>
      <i/>
      <sz val="10"/>
      <color theme="1"/>
      <name val="Calibri"/>
      <family val="2"/>
      <scheme val="minor"/>
    </font>
    <font>
      <sz val="10"/>
      <name val="Arial"/>
      <family val="2"/>
    </font>
    <font>
      <sz val="10"/>
      <color indexed="8"/>
      <name val="GHEA Grapalat"/>
      <family val="3"/>
    </font>
    <font>
      <b/>
      <i/>
      <sz val="9"/>
      <color theme="1"/>
      <name val="GHEA Grapalat"/>
      <family val="3"/>
    </font>
    <font>
      <b/>
      <sz val="11"/>
      <color theme="1"/>
      <name val="GHEA Grapalat"/>
      <family val="3"/>
    </font>
    <font>
      <b/>
      <i/>
      <sz val="10"/>
      <color theme="1"/>
      <name val="GHEA Grapalat"/>
      <family val="3"/>
    </font>
    <font>
      <sz val="10"/>
      <color theme="1"/>
      <name val="GHEA Grapalat"/>
      <family val="3"/>
    </font>
    <font>
      <sz val="10"/>
      <color theme="1"/>
      <name val="Calibri"/>
      <family val="2"/>
      <scheme val="minor"/>
    </font>
    <font>
      <sz val="10"/>
      <name val="Arial LatArm"/>
      <family val="2"/>
    </font>
    <font>
      <b/>
      <sz val="9"/>
      <color theme="1"/>
      <name val="GHEA Grapalat"/>
      <family val="3"/>
    </font>
    <font>
      <b/>
      <sz val="9"/>
      <color theme="1"/>
      <name val="Calibri"/>
      <family val="2"/>
      <scheme val="minor"/>
    </font>
    <font>
      <sz val="10"/>
      <color indexed="8"/>
      <name val="MS Sans Serif"/>
      <family val="2"/>
    </font>
    <font>
      <sz val="10"/>
      <color indexed="8"/>
      <name val="MS Sans Serif"/>
      <family val="2"/>
      <charset val="204"/>
    </font>
    <font>
      <sz val="10"/>
      <name val="Arial"/>
      <family val="2"/>
      <charset val="204"/>
    </font>
    <font>
      <sz val="11"/>
      <color theme="1"/>
      <name val="Arial Armenian"/>
      <family val="2"/>
    </font>
    <font>
      <u/>
      <sz val="11"/>
      <color theme="10"/>
      <name val="Calibri"/>
      <family val="2"/>
      <charset val="1"/>
    </font>
    <font>
      <sz val="11"/>
      <color indexed="8"/>
      <name val="Calibri"/>
      <family val="2"/>
      <charset val="204"/>
    </font>
    <font>
      <sz val="11"/>
      <color indexed="9"/>
      <name val="Calibri"/>
      <family val="2"/>
      <charset val="204"/>
    </font>
    <font>
      <sz val="10"/>
      <name val="Times Armenian"/>
      <family val="1"/>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0"/>
      <name val="Arial AM"/>
      <family val="2"/>
    </font>
    <font>
      <sz val="11"/>
      <color theme="1"/>
      <name val="Calibri"/>
      <family val="2"/>
      <charset val="1"/>
      <scheme val="minor"/>
    </font>
    <font>
      <u/>
      <sz val="11"/>
      <name val="Calibri"/>
      <family val="2"/>
      <scheme val="minor"/>
    </font>
    <font>
      <sz val="12"/>
      <color theme="1"/>
      <name val="Calibri"/>
      <family val="2"/>
      <scheme val="minor"/>
    </font>
    <font>
      <u/>
      <sz val="10"/>
      <name val="Calibri"/>
      <family val="2"/>
      <scheme val="minor"/>
    </font>
    <font>
      <sz val="11"/>
      <name val="Calibri"/>
      <family val="2"/>
      <scheme val="minor"/>
    </font>
    <font>
      <sz val="12"/>
      <name val="Calibri"/>
      <family val="2"/>
      <scheme val="minor"/>
    </font>
    <font>
      <u/>
      <sz val="12"/>
      <name val="Calibri"/>
      <family val="2"/>
      <scheme val="minor"/>
    </font>
    <font>
      <b/>
      <sz val="8"/>
      <name val="GHEA Grapalat"/>
      <family val="3"/>
    </font>
    <font>
      <b/>
      <sz val="12"/>
      <color rgb="FFFF0000"/>
      <name val="Calibri"/>
      <family val="2"/>
      <scheme val="minor"/>
    </font>
    <font>
      <vertAlign val="superscript"/>
      <sz val="10"/>
      <color theme="1"/>
      <name val="GHEA Grapalat"/>
      <family val="3"/>
    </font>
    <font>
      <sz val="10"/>
      <color theme="1"/>
      <name val="Wingdings"/>
      <charset val="2"/>
    </font>
    <font>
      <sz val="14"/>
      <color theme="1"/>
      <name val="GHEA Grapalat"/>
      <family val="3"/>
    </font>
    <font>
      <sz val="12"/>
      <color theme="1"/>
      <name val="GHEA Grapalat"/>
      <family val="3"/>
    </font>
    <font>
      <b/>
      <sz val="14"/>
      <color theme="1"/>
      <name val="GHEA Grapalat"/>
      <family val="3"/>
    </font>
    <font>
      <b/>
      <sz val="22"/>
      <color rgb="FFFF0000"/>
      <name val="Calibri"/>
      <family val="2"/>
      <scheme val="minor"/>
    </font>
    <font>
      <sz val="10"/>
      <color rgb="FF000000"/>
      <name val="GHEA Grapalat"/>
      <family val="3"/>
    </font>
    <font>
      <sz val="11"/>
      <color theme="1"/>
      <name val="GHEA Grapalat"/>
      <family val="3"/>
    </font>
    <font>
      <vertAlign val="superscript"/>
      <sz val="12"/>
      <color theme="1"/>
      <name val="GHEA Grapalat"/>
      <family val="3"/>
    </font>
    <font>
      <vertAlign val="superscript"/>
      <sz val="10"/>
      <color indexed="8"/>
      <name val="GHEA Grapalat"/>
      <family val="3"/>
    </font>
    <font>
      <sz val="14"/>
      <color indexed="8"/>
      <name val="GHEA Grapalat"/>
      <family val="3"/>
    </font>
    <font>
      <sz val="14"/>
      <name val="GHEA Grapalat"/>
      <family val="3"/>
    </font>
    <font>
      <vertAlign val="superscript"/>
      <sz val="10"/>
      <name val="GHEA Grapalat"/>
      <family val="3"/>
    </font>
    <font>
      <vertAlign val="superscript"/>
      <sz val="12"/>
      <color indexed="8"/>
      <name val="GHEA Grapalat"/>
      <family val="3"/>
    </font>
    <font>
      <sz val="10"/>
      <color theme="1"/>
      <name val="Arial Armenian"/>
      <family val="2"/>
    </font>
    <font>
      <sz val="9"/>
      <color theme="1"/>
      <name val="Arial Armenian"/>
      <family val="2"/>
    </font>
    <font>
      <sz val="11"/>
      <color theme="1"/>
      <name val="Calibri"/>
      <family val="2"/>
      <charset val="204"/>
      <scheme val="minor"/>
    </font>
    <font>
      <u/>
      <sz val="12"/>
      <color theme="1"/>
      <name val="GHEA Grapalat"/>
      <family val="3"/>
    </font>
    <font>
      <b/>
      <vertAlign val="superscript"/>
      <sz val="10"/>
      <color theme="1"/>
      <name val="GHEA Grapalat"/>
      <family val="3"/>
    </font>
    <font>
      <b/>
      <sz val="10"/>
      <color rgb="FFFF0000"/>
      <name val="GHEA Grapalat"/>
      <family val="3"/>
    </font>
    <font>
      <sz val="10"/>
      <color rgb="FFFF0000"/>
      <name val="GHEA Grapalat"/>
      <family val="3"/>
    </font>
    <font>
      <vertAlign val="superscript"/>
      <sz val="11"/>
      <color rgb="FFFF0000"/>
      <name val="GHEA Grapalat"/>
      <family val="3"/>
    </font>
    <font>
      <b/>
      <sz val="11"/>
      <color rgb="FFFF0000"/>
      <name val="GHEA Grapalat"/>
      <family val="3"/>
    </font>
    <font>
      <b/>
      <sz val="12"/>
      <color rgb="FFFF0000"/>
      <name val="GHEA Grapalat"/>
      <family val="3"/>
    </font>
    <font>
      <sz val="12"/>
      <color rgb="FFFF0000"/>
      <name val="GHEA Grapalat"/>
      <family val="3"/>
    </font>
  </fonts>
  <fills count="3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4" tint="0.59999389629810485"/>
        <bgColor indexed="64"/>
      </patternFill>
    </fill>
  </fills>
  <borders count="8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s>
  <cellStyleXfs count="118">
    <xf numFmtId="0" fontId="0" fillId="0" borderId="0"/>
    <xf numFmtId="43" fontId="1" fillId="0" borderId="0" applyFont="0" applyFill="0" applyBorder="0" applyAlignment="0" applyProtection="0"/>
    <xf numFmtId="0" fontId="9" fillId="0" borderId="0"/>
    <xf numFmtId="0" fontId="13" fillId="0" borderId="0">
      <alignment horizontal="left" vertical="top" wrapText="1"/>
    </xf>
    <xf numFmtId="166" fontId="28" fillId="0" borderId="0" applyFont="0" applyFill="0" applyBorder="0" applyAlignment="0" applyProtection="0"/>
    <xf numFmtId="0" fontId="9" fillId="0" borderId="0"/>
    <xf numFmtId="0" fontId="35" fillId="0" borderId="0"/>
    <xf numFmtId="9" fontId="9" fillId="0" borderId="0" applyFont="0" applyFill="0" applyBorder="0" applyAlignment="0" applyProtection="0"/>
    <xf numFmtId="0" fontId="38" fillId="0" borderId="0"/>
    <xf numFmtId="0" fontId="39" fillId="0" borderId="0"/>
    <xf numFmtId="0" fontId="40" fillId="0" borderId="0"/>
    <xf numFmtId="168" fontId="17" fillId="0" borderId="0" applyFont="0" applyFill="0" applyBorder="0" applyAlignment="0" applyProtection="0"/>
    <xf numFmtId="0" fontId="1" fillId="0" borderId="0"/>
    <xf numFmtId="0" fontId="42" fillId="0" borderId="0" applyNumberFormat="0" applyFill="0" applyBorder="0" applyAlignment="0" applyProtection="0">
      <alignment vertical="top"/>
      <protection locked="0"/>
    </xf>
    <xf numFmtId="0" fontId="8" fillId="0" borderId="0" applyNumberFormat="0" applyFill="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9"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4" fillId="16"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40"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7" fillId="0" borderId="0" applyFont="0" applyFill="0" applyBorder="0" applyAlignment="0" applyProtection="0"/>
    <xf numFmtId="43" fontId="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45" fillId="0" borderId="0"/>
    <xf numFmtId="0" fontId="17" fillId="0" borderId="0"/>
    <xf numFmtId="0" fontId="41" fillId="0" borderId="0"/>
    <xf numFmtId="0" fontId="9" fillId="0" borderId="0"/>
    <xf numFmtId="0" fontId="9" fillId="0" borderId="0"/>
    <xf numFmtId="0" fontId="40" fillId="0" borderId="0"/>
    <xf numFmtId="0" fontId="17" fillId="0" borderId="0"/>
    <xf numFmtId="0" fontId="9" fillId="0" borderId="0"/>
    <xf numFmtId="0" fontId="17" fillId="0" borderId="0"/>
    <xf numFmtId="0" fontId="9" fillId="0" borderId="0"/>
    <xf numFmtId="0" fontId="9" fillId="0" borderId="0"/>
    <xf numFmtId="0" fontId="9" fillId="0" borderId="0"/>
    <xf numFmtId="0" fontId="9" fillId="0" borderId="0"/>
    <xf numFmtId="0" fontId="45" fillId="0" borderId="0"/>
    <xf numFmtId="9" fontId="9" fillId="0" borderId="0" applyFont="0" applyFill="0" applyBorder="0" applyAlignment="0" applyProtection="0"/>
    <xf numFmtId="9" fontId="9" fillId="0" borderId="0" applyFont="0" applyFill="0" applyBorder="0" applyAlignment="0" applyProtection="0"/>
    <xf numFmtId="0" fontId="38" fillId="0" borderId="0"/>
    <xf numFmtId="0" fontId="39" fillId="0" borderId="0"/>
    <xf numFmtId="0" fontId="38" fillId="0" borderId="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23" borderId="0" applyNumberFormat="0" applyBorder="0" applyAlignment="0" applyProtection="0"/>
    <xf numFmtId="0" fontId="46" fillId="11" borderId="37" applyNumberFormat="0" applyAlignment="0" applyProtection="0"/>
    <xf numFmtId="0" fontId="47" fillId="24" borderId="38" applyNumberFormat="0" applyAlignment="0" applyProtection="0"/>
    <xf numFmtId="0" fontId="48" fillId="24" borderId="37" applyNumberFormat="0" applyAlignment="0" applyProtection="0"/>
    <xf numFmtId="0" fontId="49" fillId="0" borderId="39" applyNumberFormat="0" applyFill="0" applyAlignment="0" applyProtection="0"/>
    <xf numFmtId="0" fontId="50" fillId="0" borderId="40" applyNumberFormat="0" applyFill="0" applyAlignment="0" applyProtection="0"/>
    <xf numFmtId="0" fontId="51" fillId="0" borderId="41" applyNumberFormat="0" applyFill="0" applyAlignment="0" applyProtection="0"/>
    <xf numFmtId="0" fontId="51" fillId="0" borderId="0" applyNumberFormat="0" applyFill="0" applyBorder="0" applyAlignment="0" applyProtection="0"/>
    <xf numFmtId="0" fontId="52" fillId="0" borderId="42" applyNumberFormat="0" applyFill="0" applyAlignment="0" applyProtection="0"/>
    <xf numFmtId="0" fontId="53" fillId="25" borderId="43" applyNumberFormat="0" applyAlignment="0" applyProtection="0"/>
    <xf numFmtId="0" fontId="54" fillId="0" borderId="0" applyNumberFormat="0" applyFill="0" applyBorder="0" applyAlignment="0" applyProtection="0"/>
    <xf numFmtId="0" fontId="55" fillId="26" borderId="0" applyNumberFormat="0" applyBorder="0" applyAlignment="0" applyProtection="0"/>
    <xf numFmtId="0" fontId="40" fillId="0" borderId="0"/>
    <xf numFmtId="0" fontId="40" fillId="0" borderId="0"/>
    <xf numFmtId="0" fontId="56" fillId="7" borderId="0" applyNumberFormat="0" applyBorder="0" applyAlignment="0" applyProtection="0"/>
    <xf numFmtId="0" fontId="57" fillId="0" borderId="0" applyNumberFormat="0" applyFill="0" applyBorder="0" applyAlignment="0" applyProtection="0"/>
    <xf numFmtId="0" fontId="9" fillId="27" borderId="44" applyNumberFormat="0" applyFont="0" applyAlignment="0" applyProtection="0"/>
    <xf numFmtId="0" fontId="58" fillId="0" borderId="45" applyNumberFormat="0" applyFill="0" applyAlignment="0" applyProtection="0"/>
    <xf numFmtId="0" fontId="38" fillId="0" borderId="0"/>
    <xf numFmtId="0" fontId="38" fillId="0" borderId="0"/>
    <xf numFmtId="0" fontId="59" fillId="0" borderId="0" applyNumberFormat="0" applyFill="0" applyBorder="0" applyAlignment="0" applyProtection="0"/>
    <xf numFmtId="43" fontId="40" fillId="0" borderId="0" applyFont="0" applyFill="0" applyBorder="0" applyAlignment="0" applyProtection="0"/>
    <xf numFmtId="43" fontId="45"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40" fillId="0" borderId="0" applyFont="0" applyFill="0" applyBorder="0" applyAlignment="0" applyProtection="0"/>
    <xf numFmtId="0" fontId="60" fillId="8" borderId="0" applyNumberFormat="0" applyBorder="0" applyAlignment="0" applyProtection="0"/>
    <xf numFmtId="170" fontId="13" fillId="0" borderId="0" applyFill="0" applyBorder="0" applyProtection="0">
      <alignment horizontal="right" vertical="top"/>
    </xf>
    <xf numFmtId="0" fontId="9" fillId="0" borderId="0"/>
    <xf numFmtId="0" fontId="17" fillId="0" borderId="0"/>
    <xf numFmtId="0" fontId="40" fillId="0" borderId="0"/>
    <xf numFmtId="0" fontId="40" fillId="0" borderId="0"/>
    <xf numFmtId="0" fontId="9" fillId="0" borderId="0"/>
    <xf numFmtId="0" fontId="62" fillId="0" borderId="0"/>
    <xf numFmtId="0" fontId="62" fillId="0" borderId="0"/>
    <xf numFmtId="166" fontId="9" fillId="0" borderId="0" applyFont="0" applyFill="0" applyBorder="0" applyAlignment="0" applyProtection="0"/>
    <xf numFmtId="43" fontId="17" fillId="0" borderId="0" applyFont="0" applyFill="0" applyBorder="0" applyAlignment="0" applyProtection="0"/>
    <xf numFmtId="0" fontId="87"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cellStyleXfs>
  <cellXfs count="633">
    <xf numFmtId="0" fontId="0" fillId="0" borderId="0" xfId="0"/>
    <xf numFmtId="0" fontId="3" fillId="0" borderId="0" xfId="0" applyFont="1" applyAlignment="1">
      <alignment vertical="center"/>
    </xf>
    <xf numFmtId="0" fontId="7" fillId="0" borderId="0" xfId="0" applyFont="1" applyAlignment="1">
      <alignment vertical="center"/>
    </xf>
    <xf numFmtId="0" fontId="15" fillId="0" borderId="0" xfId="0" applyFont="1" applyAlignment="1">
      <alignment vertical="center"/>
    </xf>
    <xf numFmtId="0" fontId="5" fillId="0" borderId="0" xfId="0" applyFont="1"/>
    <xf numFmtId="0" fontId="23" fillId="0" borderId="0" xfId="0" applyFont="1"/>
    <xf numFmtId="0" fontId="26" fillId="0" borderId="0" xfId="0" applyFont="1" applyAlignment="1">
      <alignment vertical="center"/>
    </xf>
    <xf numFmtId="0" fontId="27" fillId="0" borderId="0" xfId="0" applyFont="1"/>
    <xf numFmtId="0" fontId="0" fillId="0" borderId="0" xfId="0" applyAlignment="1">
      <alignment vertical="center"/>
    </xf>
    <xf numFmtId="0" fontId="15" fillId="0" borderId="0" xfId="0" applyNumberFormat="1" applyFont="1" applyAlignment="1">
      <alignment vertical="center"/>
    </xf>
    <xf numFmtId="0" fontId="5" fillId="0" borderId="0" xfId="0" applyNumberFormat="1" applyFont="1"/>
    <xf numFmtId="0" fontId="2" fillId="0" borderId="0" xfId="0" applyFont="1" applyAlignment="1">
      <alignment vertical="center"/>
    </xf>
    <xf numFmtId="0" fontId="30" fillId="0" borderId="0" xfId="0" applyFont="1" applyFill="1" applyAlignment="1">
      <alignment vertical="center"/>
    </xf>
    <xf numFmtId="0" fontId="6" fillId="0" borderId="0" xfId="0" applyFont="1" applyFill="1"/>
    <xf numFmtId="0" fontId="4" fillId="0" borderId="0" xfId="0" applyFont="1" applyAlignment="1">
      <alignment vertical="center"/>
    </xf>
    <xf numFmtId="0" fontId="33" fillId="0" borderId="0" xfId="0" applyFont="1"/>
    <xf numFmtId="0" fontId="33" fillId="0" borderId="0" xfId="0" applyNumberFormat="1" applyFont="1"/>
    <xf numFmtId="0" fontId="7" fillId="0" borderId="0" xfId="0" applyFont="1" applyAlignment="1">
      <alignment horizontal="center" vertical="center"/>
    </xf>
    <xf numFmtId="0" fontId="37" fillId="0" borderId="0" xfId="0" applyFont="1"/>
    <xf numFmtId="0" fontId="0" fillId="0" borderId="0" xfId="0" applyFill="1"/>
    <xf numFmtId="0" fontId="33" fillId="0" borderId="5" xfId="0" applyFont="1" applyBorder="1" applyAlignment="1">
      <alignment horizontal="center" vertical="center" wrapText="1"/>
    </xf>
    <xf numFmtId="0" fontId="33" fillId="2" borderId="5" xfId="0" applyFont="1" applyFill="1" applyBorder="1" applyAlignment="1">
      <alignment horizontal="center" vertical="center" wrapText="1"/>
    </xf>
    <xf numFmtId="0" fontId="34" fillId="0" borderId="0" xfId="0" applyFont="1" applyAlignment="1">
      <alignment horizontal="center"/>
    </xf>
    <xf numFmtId="0" fontId="0" fillId="0" borderId="0" xfId="0" applyAlignment="1">
      <alignment horizontal="center" vertical="center"/>
    </xf>
    <xf numFmtId="0" fontId="33" fillId="0" borderId="0" xfId="0" applyFont="1" applyAlignment="1">
      <alignment horizontal="left" vertical="top"/>
    </xf>
    <xf numFmtId="164" fontId="24" fillId="0" borderId="49" xfId="1" applyNumberFormat="1" applyFont="1" applyFill="1" applyBorder="1" applyAlignment="1">
      <alignment horizontal="left" vertical="top" wrapText="1"/>
    </xf>
    <xf numFmtId="165" fontId="4" fillId="0" borderId="0" xfId="0" applyNumberFormat="1" applyFont="1"/>
    <xf numFmtId="0" fontId="4" fillId="0" borderId="0" xfId="0" applyFont="1"/>
    <xf numFmtId="165" fontId="36" fillId="0" borderId="0" xfId="0" applyNumberFormat="1" applyFont="1" applyAlignment="1">
      <alignment vertical="center"/>
    </xf>
    <xf numFmtId="0" fontId="32" fillId="0" borderId="0" xfId="0" applyFont="1" applyFill="1" applyAlignment="1">
      <alignment vertical="center"/>
    </xf>
    <xf numFmtId="0" fontId="26" fillId="0" borderId="0" xfId="0" applyFont="1" applyFill="1"/>
    <xf numFmtId="0" fontId="2" fillId="30" borderId="0" xfId="0" applyFont="1" applyFill="1" applyAlignment="1">
      <alignment vertical="center"/>
    </xf>
    <xf numFmtId="0" fontId="7" fillId="0" borderId="0" xfId="0" applyNumberFormat="1" applyFont="1" applyAlignment="1">
      <alignment vertical="center"/>
    </xf>
    <xf numFmtId="171" fontId="21" fillId="30" borderId="5" xfId="0" applyNumberFormat="1" applyFont="1" applyFill="1" applyBorder="1" applyAlignment="1">
      <alignment horizontal="center" vertical="center" wrapText="1"/>
    </xf>
    <xf numFmtId="171" fontId="21" fillId="30" borderId="2" xfId="0" applyNumberFormat="1" applyFont="1" applyFill="1" applyBorder="1" applyAlignment="1">
      <alignment horizontal="center" vertical="center" wrapText="1"/>
    </xf>
    <xf numFmtId="171" fontId="21" fillId="0" borderId="5" xfId="0" applyNumberFormat="1" applyFont="1" applyFill="1" applyBorder="1" applyAlignment="1">
      <alignment horizontal="center" vertical="center" wrapText="1"/>
    </xf>
    <xf numFmtId="171" fontId="10" fillId="0" borderId="2" xfId="0" applyNumberFormat="1" applyFont="1" applyFill="1" applyBorder="1" applyAlignment="1">
      <alignment horizontal="center" vertical="center" wrapText="1"/>
    </xf>
    <xf numFmtId="171" fontId="10" fillId="0" borderId="5" xfId="0" applyNumberFormat="1" applyFont="1" applyFill="1" applyBorder="1" applyAlignment="1">
      <alignment horizontal="center" vertical="center" wrapText="1"/>
    </xf>
    <xf numFmtId="171" fontId="21" fillId="0" borderId="2" xfId="0" applyNumberFormat="1" applyFont="1" applyFill="1" applyBorder="1" applyAlignment="1">
      <alignment horizontal="center" vertical="center" wrapText="1"/>
    </xf>
    <xf numFmtId="171" fontId="22" fillId="0" borderId="5" xfId="0" applyNumberFormat="1" applyFont="1" applyFill="1" applyBorder="1" applyAlignment="1">
      <alignment horizontal="center" vertical="top" wrapText="1"/>
    </xf>
    <xf numFmtId="171" fontId="22" fillId="0" borderId="5" xfId="0" applyNumberFormat="1" applyFont="1" applyFill="1" applyBorder="1" applyAlignment="1">
      <alignment horizontal="center" vertical="center" wrapText="1"/>
    </xf>
    <xf numFmtId="171" fontId="10" fillId="0" borderId="5" xfId="0" applyNumberFormat="1" applyFont="1" applyFill="1" applyBorder="1" applyAlignment="1">
      <alignment horizontal="center" vertical="top" wrapText="1"/>
    </xf>
    <xf numFmtId="167" fontId="21" fillId="0" borderId="5" xfId="0" applyNumberFormat="1" applyFont="1" applyFill="1" applyBorder="1" applyAlignment="1">
      <alignment horizontal="center" vertical="center" wrapText="1"/>
    </xf>
    <xf numFmtId="167" fontId="21" fillId="0" borderId="13" xfId="0" applyNumberFormat="1" applyFont="1" applyFill="1" applyBorder="1" applyAlignment="1">
      <alignment horizontal="center" vertical="center" wrapText="1"/>
    </xf>
    <xf numFmtId="167" fontId="21" fillId="30" borderId="5" xfId="0" applyNumberFormat="1" applyFont="1" applyFill="1" applyBorder="1" applyAlignment="1">
      <alignment horizontal="center" vertical="center" wrapText="1"/>
    </xf>
    <xf numFmtId="167" fontId="21" fillId="30" borderId="13" xfId="0" applyNumberFormat="1" applyFont="1" applyFill="1" applyBorder="1" applyAlignment="1">
      <alignment horizontal="center" vertical="center" wrapText="1"/>
    </xf>
    <xf numFmtId="167" fontId="10" fillId="0" borderId="5" xfId="0" applyNumberFormat="1" applyFont="1" applyFill="1" applyBorder="1" applyAlignment="1">
      <alignment horizontal="center" vertical="center" wrapText="1"/>
    </xf>
    <xf numFmtId="167" fontId="10" fillId="0" borderId="5" xfId="0" applyNumberFormat="1" applyFont="1" applyFill="1" applyBorder="1" applyAlignment="1">
      <alignment vertical="center" wrapText="1"/>
    </xf>
    <xf numFmtId="167" fontId="10" fillId="0" borderId="13" xfId="0" applyNumberFormat="1" applyFont="1" applyFill="1" applyBorder="1" applyAlignment="1">
      <alignment vertical="center" wrapText="1"/>
    </xf>
    <xf numFmtId="167" fontId="10" fillId="0" borderId="5" xfId="0" applyNumberFormat="1" applyFont="1" applyFill="1" applyBorder="1" applyAlignment="1">
      <alignment horizontal="center" vertical="top" wrapText="1"/>
    </xf>
    <xf numFmtId="167" fontId="10" fillId="0" borderId="5" xfId="2" applyNumberFormat="1" applyFont="1" applyBorder="1" applyAlignment="1">
      <alignment vertical="center"/>
    </xf>
    <xf numFmtId="167" fontId="10" fillId="0" borderId="13" xfId="2" applyNumberFormat="1" applyFont="1" applyBorder="1" applyAlignment="1">
      <alignment vertical="center"/>
    </xf>
    <xf numFmtId="0" fontId="33" fillId="0" borderId="5" xfId="0" applyFont="1" applyBorder="1" applyAlignment="1">
      <alignment vertical="center" wrapText="1"/>
    </xf>
    <xf numFmtId="0" fontId="19" fillId="0" borderId="0" xfId="0" applyFont="1"/>
    <xf numFmtId="0" fontId="33" fillId="0" borderId="5" xfId="0" applyFont="1" applyBorder="1" applyAlignment="1">
      <alignment horizontal="left" vertical="top" wrapText="1"/>
    </xf>
    <xf numFmtId="0" fontId="33" fillId="0" borderId="5" xfId="0" applyFont="1" applyBorder="1" applyAlignment="1">
      <alignment horizontal="right" vertical="center" wrapText="1"/>
    </xf>
    <xf numFmtId="0" fontId="33" fillId="0" borderId="5" xfId="0" applyFont="1" applyBorder="1" applyAlignment="1">
      <alignment vertical="top" wrapText="1"/>
    </xf>
    <xf numFmtId="0" fontId="63" fillId="0" borderId="0" xfId="14" applyFont="1" applyAlignment="1">
      <alignment vertical="center"/>
    </xf>
    <xf numFmtId="0" fontId="64" fillId="0" borderId="0" xfId="0" applyFont="1"/>
    <xf numFmtId="0" fontId="34" fillId="0" borderId="0" xfId="0" applyFont="1"/>
    <xf numFmtId="0" fontId="66" fillId="0" borderId="0" xfId="0" applyFont="1"/>
    <xf numFmtId="0" fontId="67" fillId="0" borderId="0" xfId="0" applyFont="1"/>
    <xf numFmtId="0" fontId="68" fillId="0" borderId="0" xfId="14" applyFont="1"/>
    <xf numFmtId="0" fontId="33" fillId="2" borderId="5" xfId="0" applyFont="1" applyFill="1" applyBorder="1" applyAlignment="1">
      <alignment horizontal="center" vertical="center" wrapText="1"/>
    </xf>
    <xf numFmtId="0" fontId="33" fillId="2" borderId="55" xfId="0" applyFont="1" applyFill="1" applyBorder="1" applyAlignment="1">
      <alignment vertical="center" wrapText="1"/>
    </xf>
    <xf numFmtId="0" fontId="33" fillId="0" borderId="0" xfId="0" applyFont="1" applyFill="1"/>
    <xf numFmtId="0" fontId="33" fillId="29" borderId="0" xfId="0" applyFont="1" applyFill="1"/>
    <xf numFmtId="0" fontId="33" fillId="29" borderId="0" xfId="0" applyFont="1" applyFill="1" applyAlignment="1">
      <alignment vertical="center"/>
    </xf>
    <xf numFmtId="0" fontId="33" fillId="0" borderId="0" xfId="0" applyFont="1" applyAlignment="1">
      <alignment vertical="center"/>
    </xf>
    <xf numFmtId="167" fontId="33" fillId="0" borderId="0" xfId="0" applyNumberFormat="1" applyFont="1" applyAlignment="1">
      <alignment horizontal="center" vertical="top"/>
    </xf>
    <xf numFmtId="167" fontId="18" fillId="28" borderId="22" xfId="1" applyNumberFormat="1" applyFont="1" applyFill="1" applyBorder="1" applyAlignment="1">
      <alignment horizontal="center" vertical="center"/>
    </xf>
    <xf numFmtId="167" fontId="24" fillId="0" borderId="23" xfId="1" applyNumberFormat="1" applyFont="1" applyFill="1" applyBorder="1" applyAlignment="1">
      <alignment horizontal="center" vertical="top"/>
    </xf>
    <xf numFmtId="167" fontId="24" fillId="0" borderId="49" xfId="1" applyNumberFormat="1" applyFont="1" applyFill="1" applyBorder="1" applyAlignment="1">
      <alignment horizontal="center" vertical="top"/>
    </xf>
    <xf numFmtId="164" fontId="24" fillId="0" borderId="53" xfId="1" applyNumberFormat="1" applyFont="1" applyFill="1" applyBorder="1" applyAlignment="1">
      <alignment horizontal="left" vertical="top" wrapText="1"/>
    </xf>
    <xf numFmtId="167" fontId="29" fillId="0" borderId="5" xfId="1" applyNumberFormat="1" applyFont="1" applyFill="1" applyBorder="1" applyAlignment="1">
      <alignment horizontal="center" vertical="center"/>
    </xf>
    <xf numFmtId="171" fontId="21" fillId="30" borderId="13" xfId="0" applyNumberFormat="1" applyFont="1" applyFill="1" applyBorder="1" applyAlignment="1">
      <alignment horizontal="center" vertical="center" wrapText="1"/>
    </xf>
    <xf numFmtId="171" fontId="21" fillId="0" borderId="13" xfId="0" applyNumberFormat="1" applyFont="1" applyFill="1" applyBorder="1" applyAlignment="1">
      <alignment horizontal="center" vertical="center" wrapText="1"/>
    </xf>
    <xf numFmtId="171" fontId="10" fillId="0" borderId="13" xfId="0" applyNumberFormat="1" applyFont="1" applyFill="1" applyBorder="1" applyAlignment="1">
      <alignment horizontal="center" vertical="top" wrapText="1"/>
    </xf>
    <xf numFmtId="0" fontId="25" fillId="0" borderId="28" xfId="0" applyFont="1" applyFill="1" applyBorder="1" applyAlignment="1">
      <alignment horizontal="center" vertical="center" wrapText="1"/>
    </xf>
    <xf numFmtId="164" fontId="24" fillId="0" borderId="23" xfId="1" applyNumberFormat="1" applyFont="1" applyFill="1" applyBorder="1" applyAlignment="1">
      <alignment horizontal="left" vertical="center" wrapText="1"/>
    </xf>
    <xf numFmtId="171" fontId="22" fillId="0" borderId="13" xfId="0" applyNumberFormat="1" applyFont="1" applyFill="1" applyBorder="1" applyAlignment="1">
      <alignment horizontal="center" vertical="top" wrapText="1"/>
    </xf>
    <xf numFmtId="171" fontId="21" fillId="0" borderId="25" xfId="0" applyNumberFormat="1" applyFont="1" applyFill="1" applyBorder="1" applyAlignment="1">
      <alignment horizontal="center" vertical="center" wrapText="1"/>
    </xf>
    <xf numFmtId="171" fontId="21" fillId="0" borderId="21" xfId="0" applyNumberFormat="1" applyFont="1" applyFill="1" applyBorder="1" applyAlignment="1">
      <alignment horizontal="center" vertical="center" wrapText="1"/>
    </xf>
    <xf numFmtId="171" fontId="21" fillId="0" borderId="26" xfId="0" applyNumberFormat="1" applyFont="1" applyFill="1" applyBorder="1" applyAlignment="1">
      <alignment horizontal="center" vertical="center" wrapText="1"/>
    </xf>
    <xf numFmtId="0" fontId="24" fillId="0" borderId="53" xfId="0" applyFont="1" applyFill="1" applyBorder="1" applyAlignment="1">
      <alignment horizontal="left" vertical="center" wrapText="1"/>
    </xf>
    <xf numFmtId="0" fontId="24" fillId="0" borderId="19" xfId="0" applyFont="1" applyFill="1" applyBorder="1" applyAlignment="1">
      <alignment horizontal="center" vertical="center" wrapText="1"/>
    </xf>
    <xf numFmtId="0" fontId="24" fillId="0" borderId="14" xfId="0" applyFont="1" applyFill="1" applyBorder="1" applyAlignment="1">
      <alignment horizontal="center" vertical="center" wrapText="1"/>
    </xf>
    <xf numFmtId="169" fontId="18" fillId="30" borderId="13" xfId="1" applyNumberFormat="1" applyFont="1" applyFill="1" applyBorder="1" applyAlignment="1">
      <alignment horizontal="center" vertical="center"/>
    </xf>
    <xf numFmtId="164" fontId="33" fillId="3" borderId="54" xfId="1" applyNumberFormat="1" applyFont="1" applyFill="1" applyBorder="1" applyAlignment="1">
      <alignment horizontal="left" vertical="center" wrapText="1"/>
    </xf>
    <xf numFmtId="172" fontId="31" fillId="2" borderId="7" xfId="0" applyNumberFormat="1" applyFont="1" applyFill="1" applyBorder="1" applyAlignment="1">
      <alignment horizontal="center" vertical="center" wrapText="1"/>
    </xf>
    <xf numFmtId="167" fontId="21" fillId="30" borderId="6" xfId="0" applyNumberFormat="1" applyFont="1" applyFill="1" applyBorder="1" applyAlignment="1">
      <alignment horizontal="center" vertical="center" wrapText="1"/>
    </xf>
    <xf numFmtId="167" fontId="21" fillId="0" borderId="6" xfId="0" applyNumberFormat="1" applyFont="1" applyFill="1" applyBorder="1" applyAlignment="1">
      <alignment horizontal="center" vertical="center" wrapText="1"/>
    </xf>
    <xf numFmtId="167" fontId="10" fillId="0" borderId="6" xfId="2" applyNumberFormat="1" applyFont="1" applyBorder="1" applyAlignment="1">
      <alignment vertical="center"/>
    </xf>
    <xf numFmtId="167" fontId="10" fillId="0" borderId="6" xfId="0" applyNumberFormat="1" applyFont="1" applyFill="1" applyBorder="1" applyAlignment="1">
      <alignment horizontal="center" vertical="center" wrapText="1"/>
    </xf>
    <xf numFmtId="167" fontId="10" fillId="0" borderId="6" xfId="0" applyNumberFormat="1" applyFont="1" applyFill="1" applyBorder="1" applyAlignment="1">
      <alignment horizontal="center" vertical="top" wrapText="1"/>
    </xf>
    <xf numFmtId="0" fontId="3" fillId="0" borderId="34" xfId="0" applyFont="1" applyBorder="1" applyAlignment="1">
      <alignment vertical="center"/>
    </xf>
    <xf numFmtId="165" fontId="10" fillId="4" borderId="9" xfId="0" applyNumberFormat="1" applyFont="1" applyFill="1" applyBorder="1" applyAlignment="1">
      <alignment horizontal="center" vertical="center" textRotation="90" wrapText="1"/>
    </xf>
    <xf numFmtId="165" fontId="10" fillId="4" borderId="9" xfId="0" applyNumberFormat="1" applyFont="1" applyFill="1" applyBorder="1" applyAlignment="1">
      <alignment horizontal="center" vertical="center" textRotation="90"/>
    </xf>
    <xf numFmtId="165" fontId="10" fillId="4" borderId="59" xfId="0" applyNumberFormat="1" applyFont="1" applyFill="1" applyBorder="1" applyAlignment="1">
      <alignment horizontal="center" vertical="center" textRotation="90" wrapText="1"/>
    </xf>
    <xf numFmtId="0" fontId="33" fillId="0" borderId="5" xfId="0" applyFont="1" applyBorder="1" applyAlignment="1">
      <alignment horizontal="center" vertical="center" wrapText="1"/>
    </xf>
    <xf numFmtId="0" fontId="70" fillId="0" borderId="0" xfId="0" applyFont="1"/>
    <xf numFmtId="165" fontId="7" fillId="0" borderId="5" xfId="0" applyNumberFormat="1" applyFont="1" applyBorder="1" applyAlignment="1">
      <alignment horizontal="center" vertical="center" wrapText="1"/>
    </xf>
    <xf numFmtId="165" fontId="33" fillId="0" borderId="5" xfId="0" applyNumberFormat="1" applyFont="1" applyBorder="1" applyAlignment="1">
      <alignment horizontal="center" vertical="center" wrapText="1"/>
    </xf>
    <xf numFmtId="0" fontId="33" fillId="33" borderId="5" xfId="0" applyFont="1" applyFill="1" applyBorder="1" applyAlignment="1">
      <alignment horizontal="center" vertical="center" wrapText="1"/>
    </xf>
    <xf numFmtId="0" fontId="33" fillId="33" borderId="5" xfId="0" applyFont="1" applyFill="1" applyBorder="1" applyAlignment="1">
      <alignment vertical="center" wrapText="1"/>
    </xf>
    <xf numFmtId="0" fontId="33" fillId="33" borderId="5" xfId="0" applyFont="1" applyFill="1" applyBorder="1" applyAlignment="1">
      <alignment horizontal="justify" vertical="center" wrapText="1"/>
    </xf>
    <xf numFmtId="0" fontId="33" fillId="0" borderId="0" xfId="0" applyFont="1" applyAlignment="1">
      <alignment vertical="center" wrapText="1"/>
    </xf>
    <xf numFmtId="0" fontId="26" fillId="2" borderId="5" xfId="0" applyFont="1" applyFill="1" applyBorder="1" applyAlignment="1">
      <alignment horizontal="center" vertical="center" wrapText="1"/>
    </xf>
    <xf numFmtId="0" fontId="33" fillId="2" borderId="5" xfId="0" applyFont="1" applyFill="1" applyBorder="1" applyAlignment="1">
      <alignment vertical="center" wrapText="1"/>
    </xf>
    <xf numFmtId="0" fontId="33" fillId="0" borderId="5" xfId="0" applyFont="1" applyFill="1" applyBorder="1" applyAlignment="1">
      <alignment horizontal="center" vertical="center" wrapText="1"/>
    </xf>
    <xf numFmtId="165" fontId="33" fillId="0" borderId="5" xfId="0" applyNumberFormat="1" applyFont="1" applyFill="1" applyBorder="1" applyAlignment="1">
      <alignment horizontal="center" vertical="center" wrapText="1"/>
    </xf>
    <xf numFmtId="0" fontId="7" fillId="0" borderId="5" xfId="0" applyFont="1" applyBorder="1" applyAlignment="1">
      <alignment vertical="center" wrapText="1"/>
    </xf>
    <xf numFmtId="0" fontId="33" fillId="2" borderId="5" xfId="0" applyFont="1" applyFill="1" applyBorder="1" applyAlignment="1">
      <alignment horizontal="justify" vertical="center" wrapText="1"/>
    </xf>
    <xf numFmtId="0" fontId="33" fillId="0" borderId="55" xfId="0" applyFont="1" applyBorder="1" applyAlignment="1">
      <alignment vertical="center" wrapText="1"/>
    </xf>
    <xf numFmtId="0" fontId="33" fillId="0" borderId="30" xfId="0" applyFont="1" applyBorder="1" applyAlignment="1">
      <alignment vertical="center" wrapText="1"/>
    </xf>
    <xf numFmtId="0" fontId="33" fillId="0" borderId="56" xfId="0" applyFont="1" applyBorder="1" applyAlignment="1">
      <alignment vertical="center" wrapText="1"/>
    </xf>
    <xf numFmtId="0" fontId="33" fillId="0" borderId="58" xfId="0" applyFont="1" applyBorder="1" applyAlignment="1">
      <alignment vertical="center" wrapText="1"/>
    </xf>
    <xf numFmtId="0" fontId="33" fillId="0" borderId="5" xfId="0" applyFont="1" applyBorder="1" applyAlignment="1">
      <alignment horizontal="center"/>
    </xf>
    <xf numFmtId="0" fontId="26" fillId="33" borderId="5" xfId="0" applyFont="1" applyFill="1" applyBorder="1" applyAlignment="1">
      <alignment horizontal="center" vertical="center" wrapText="1"/>
    </xf>
    <xf numFmtId="0" fontId="3" fillId="0" borderId="0" xfId="0" applyFont="1"/>
    <xf numFmtId="0" fontId="0" fillId="0" borderId="0" xfId="0" applyAlignment="1">
      <alignment horizontal="left"/>
    </xf>
    <xf numFmtId="0" fontId="33" fillId="2" borderId="5" xfId="0" applyFont="1" applyFill="1" applyBorder="1" applyAlignment="1">
      <alignment horizontal="left" vertical="center" wrapText="1"/>
    </xf>
    <xf numFmtId="0" fontId="33" fillId="2" borderId="3" xfId="0" applyFont="1" applyFill="1" applyBorder="1" applyAlignment="1">
      <alignment horizontal="center" vertical="center" wrapText="1"/>
    </xf>
    <xf numFmtId="0" fontId="33" fillId="2" borderId="5" xfId="0" applyFont="1" applyFill="1" applyBorder="1" applyAlignment="1">
      <alignment vertical="top" wrapText="1"/>
    </xf>
    <xf numFmtId="0" fontId="0" fillId="0" borderId="0" xfId="0" applyAlignment="1">
      <alignment horizontal="center"/>
    </xf>
    <xf numFmtId="0" fontId="33" fillId="0" borderId="6" xfId="0" applyFont="1" applyBorder="1" applyAlignment="1">
      <alignment vertical="center" wrapText="1"/>
    </xf>
    <xf numFmtId="0" fontId="33" fillId="0" borderId="4" xfId="0" applyFont="1" applyBorder="1" applyAlignment="1">
      <alignment vertical="center" wrapText="1"/>
    </xf>
    <xf numFmtId="0" fontId="33" fillId="0" borderId="3" xfId="0" applyFont="1" applyBorder="1" applyAlignment="1">
      <alignment vertical="center" wrapText="1"/>
    </xf>
    <xf numFmtId="0" fontId="33" fillId="2" borderId="6" xfId="0" applyFont="1" applyFill="1" applyBorder="1" applyAlignment="1">
      <alignment vertical="center" wrapText="1"/>
    </xf>
    <xf numFmtId="0" fontId="33" fillId="2" borderId="4" xfId="0" applyFont="1" applyFill="1" applyBorder="1" applyAlignment="1">
      <alignment vertical="center" wrapText="1"/>
    </xf>
    <xf numFmtId="0" fontId="33" fillId="0" borderId="29" xfId="0" applyFont="1" applyBorder="1" applyAlignment="1">
      <alignment vertical="center" wrapText="1"/>
    </xf>
    <xf numFmtId="0" fontId="33" fillId="0" borderId="10" xfId="0" applyFont="1" applyBorder="1" applyAlignment="1">
      <alignment vertical="center" wrapText="1"/>
    </xf>
    <xf numFmtId="0" fontId="33" fillId="0" borderId="5" xfId="0" applyFont="1" applyBorder="1" applyAlignment="1">
      <alignment horizontal="left" vertical="center" wrapText="1"/>
    </xf>
    <xf numFmtId="0" fontId="33" fillId="0" borderId="5" xfId="0" applyFont="1" applyBorder="1" applyAlignment="1">
      <alignment horizontal="center" vertical="top" wrapText="1"/>
    </xf>
    <xf numFmtId="0" fontId="33" fillId="0" borderId="0" xfId="0" applyFont="1" applyAlignment="1">
      <alignment horizontal="center"/>
    </xf>
    <xf numFmtId="0" fontId="7" fillId="0" borderId="5" xfId="0" applyFont="1" applyBorder="1" applyAlignment="1">
      <alignment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xf>
    <xf numFmtId="167" fontId="29" fillId="0" borderId="23" xfId="1" applyNumberFormat="1" applyFont="1" applyFill="1" applyBorder="1" applyAlignment="1">
      <alignment horizontal="center" vertical="top"/>
    </xf>
    <xf numFmtId="167" fontId="29" fillId="0" borderId="24" xfId="1" applyNumberFormat="1" applyFont="1" applyFill="1" applyBorder="1" applyAlignment="1">
      <alignment horizontal="center" vertical="top"/>
    </xf>
    <xf numFmtId="0" fontId="18" fillId="0" borderId="36" xfId="1" applyNumberFormat="1" applyFont="1" applyFill="1" applyBorder="1" applyAlignment="1">
      <alignment horizontal="center" vertical="center"/>
    </xf>
    <xf numFmtId="0" fontId="18" fillId="3" borderId="36" xfId="1" applyNumberFormat="1" applyFont="1" applyFill="1" applyBorder="1" applyAlignment="1">
      <alignment horizontal="center" vertical="center"/>
    </xf>
    <xf numFmtId="0" fontId="33" fillId="2" borderId="10" xfId="0" applyFont="1" applyFill="1" applyBorder="1" applyAlignment="1">
      <alignment horizontal="left" vertical="center" wrapText="1"/>
    </xf>
    <xf numFmtId="167" fontId="18" fillId="0" borderId="18" xfId="1" applyNumberFormat="1" applyFont="1" applyFill="1" applyBorder="1" applyAlignment="1">
      <alignment horizontal="center" vertical="center"/>
    </xf>
    <xf numFmtId="169" fontId="18" fillId="28" borderId="26" xfId="1" applyNumberFormat="1" applyFont="1" applyFill="1" applyBorder="1" applyAlignment="1">
      <alignment horizontal="center" vertical="top"/>
    </xf>
    <xf numFmtId="164" fontId="18" fillId="28" borderId="62" xfId="1" applyNumberFormat="1" applyFont="1" applyFill="1" applyBorder="1" applyAlignment="1">
      <alignment horizontal="left" vertical="top" wrapText="1"/>
    </xf>
    <xf numFmtId="167" fontId="18" fillId="28" borderId="25" xfId="1" applyNumberFormat="1" applyFont="1" applyFill="1" applyBorder="1" applyAlignment="1">
      <alignment horizontal="center" vertical="center"/>
    </xf>
    <xf numFmtId="164" fontId="18" fillId="28" borderId="62" xfId="1" applyNumberFormat="1" applyFont="1" applyFill="1" applyBorder="1" applyAlignment="1">
      <alignment horizontal="left" vertical="center" wrapText="1"/>
    </xf>
    <xf numFmtId="165" fontId="4" fillId="0" borderId="0" xfId="0" applyNumberFormat="1" applyFont="1" applyAlignment="1">
      <alignment horizontal="right" vertical="top"/>
    </xf>
    <xf numFmtId="0" fontId="15" fillId="0" borderId="0" xfId="0" applyFont="1" applyAlignment="1">
      <alignment horizontal="right" vertical="top"/>
    </xf>
    <xf numFmtId="0" fontId="15" fillId="0" borderId="0" xfId="0" applyNumberFormat="1" applyFont="1" applyAlignment="1">
      <alignment horizontal="right" vertical="top"/>
    </xf>
    <xf numFmtId="0" fontId="3" fillId="0" borderId="0" xfId="0" applyNumberFormat="1" applyFont="1" applyAlignment="1">
      <alignment horizontal="right" vertical="top"/>
    </xf>
    <xf numFmtId="165" fontId="36" fillId="0" borderId="0" xfId="0" applyNumberFormat="1" applyFont="1" applyAlignment="1">
      <alignment horizontal="right" vertical="top"/>
    </xf>
    <xf numFmtId="167" fontId="10" fillId="0" borderId="2" xfId="0" applyNumberFormat="1" applyFont="1" applyFill="1" applyBorder="1" applyAlignment="1">
      <alignment horizontal="right" vertical="top" wrapText="1"/>
    </xf>
    <xf numFmtId="167" fontId="24" fillId="0" borderId="13" xfId="1" applyNumberFormat="1" applyFont="1" applyFill="1" applyBorder="1" applyAlignment="1">
      <alignment horizontal="right" vertical="top"/>
    </xf>
    <xf numFmtId="167" fontId="10" fillId="0" borderId="6" xfId="0" applyNumberFormat="1" applyFont="1" applyFill="1" applyBorder="1" applyAlignment="1">
      <alignment horizontal="right" vertical="top" wrapText="1"/>
    </xf>
    <xf numFmtId="167" fontId="10" fillId="0" borderId="5" xfId="0" applyNumberFormat="1" applyFont="1" applyFill="1" applyBorder="1" applyAlignment="1">
      <alignment horizontal="right" vertical="top" wrapText="1"/>
    </xf>
    <xf numFmtId="167" fontId="10" fillId="0" borderId="6" xfId="2" applyNumberFormat="1" applyFont="1" applyFill="1" applyBorder="1" applyAlignment="1">
      <alignment horizontal="right" vertical="top"/>
    </xf>
    <xf numFmtId="167" fontId="10" fillId="0" borderId="5" xfId="2" applyNumberFormat="1" applyFont="1" applyFill="1" applyBorder="1" applyAlignment="1">
      <alignment horizontal="right" vertical="top"/>
    </xf>
    <xf numFmtId="165" fontId="23" fillId="0" borderId="0" xfId="0" applyNumberFormat="1" applyFont="1" applyAlignment="1">
      <alignment horizontal="right" vertical="top"/>
    </xf>
    <xf numFmtId="0" fontId="5" fillId="0" borderId="0" xfId="0" applyFont="1" applyAlignment="1">
      <alignment horizontal="right" vertical="top"/>
    </xf>
    <xf numFmtId="0" fontId="5" fillId="0" borderId="0" xfId="0" applyNumberFormat="1" applyFont="1" applyAlignment="1">
      <alignment horizontal="right" vertical="top"/>
    </xf>
    <xf numFmtId="0" fontId="0" fillId="0" borderId="0" xfId="0" applyNumberFormat="1" applyAlignment="1">
      <alignment horizontal="right" vertical="top"/>
    </xf>
    <xf numFmtId="0" fontId="0" fillId="0" borderId="0" xfId="0" applyAlignment="1">
      <alignment horizontal="right" vertical="top"/>
    </xf>
    <xf numFmtId="167" fontId="10" fillId="0" borderId="3" xfId="0" applyNumberFormat="1" applyFont="1" applyFill="1" applyBorder="1" applyAlignment="1">
      <alignment horizontal="right" vertical="top" wrapText="1"/>
    </xf>
    <xf numFmtId="167" fontId="10" fillId="0" borderId="13" xfId="0" applyNumberFormat="1" applyFont="1" applyFill="1" applyBorder="1" applyAlignment="1">
      <alignment horizontal="right" vertical="top" wrapText="1"/>
    </xf>
    <xf numFmtId="167" fontId="61" fillId="28" borderId="6" xfId="0" applyNumberFormat="1" applyFont="1" applyFill="1" applyBorder="1" applyAlignment="1">
      <alignment horizontal="right" vertical="top" wrapText="1"/>
    </xf>
    <xf numFmtId="167" fontId="61" fillId="28" borderId="5" xfId="0" applyNumberFormat="1" applyFont="1" applyFill="1" applyBorder="1" applyAlignment="1">
      <alignment horizontal="right" vertical="top" wrapText="1"/>
    </xf>
    <xf numFmtId="167" fontId="69" fillId="28" borderId="5" xfId="0" applyNumberFormat="1" applyFont="1" applyFill="1" applyBorder="1" applyAlignment="1">
      <alignment horizontal="right" vertical="top" wrapText="1"/>
    </xf>
    <xf numFmtId="167" fontId="21" fillId="28" borderId="3" xfId="0" applyNumberFormat="1" applyFont="1" applyFill="1" applyBorder="1" applyAlignment="1">
      <alignment horizontal="right" vertical="top" wrapText="1"/>
    </xf>
    <xf numFmtId="0" fontId="19" fillId="0" borderId="0" xfId="0" applyFont="1" applyFill="1" applyAlignment="1">
      <alignment vertical="center"/>
    </xf>
    <xf numFmtId="0" fontId="3" fillId="0" borderId="34" xfId="0" applyFont="1" applyFill="1" applyBorder="1" applyAlignment="1">
      <alignment vertical="center"/>
    </xf>
    <xf numFmtId="0" fontId="3" fillId="0" borderId="0" xfId="0" applyFont="1" applyFill="1" applyAlignment="1">
      <alignment vertical="center"/>
    </xf>
    <xf numFmtId="0" fontId="78" fillId="0" borderId="0" xfId="0" applyFont="1"/>
    <xf numFmtId="0" fontId="78" fillId="0" borderId="0" xfId="0" applyFont="1" applyAlignment="1">
      <alignment horizontal="center" vertical="center"/>
    </xf>
    <xf numFmtId="0" fontId="33" fillId="0" borderId="5" xfId="0" applyFont="1" applyBorder="1" applyAlignment="1">
      <alignment horizontal="center" vertical="center" wrapText="1"/>
    </xf>
    <xf numFmtId="0" fontId="33" fillId="0" borderId="5" xfId="0" applyFont="1" applyBorder="1" applyAlignment="1">
      <alignment vertical="center" wrapText="1"/>
    </xf>
    <xf numFmtId="0" fontId="33" fillId="33" borderId="5" xfId="0" applyFont="1" applyFill="1" applyBorder="1" applyAlignment="1">
      <alignment vertical="center" wrapText="1"/>
    </xf>
    <xf numFmtId="0" fontId="7" fillId="0" borderId="5" xfId="0" applyFont="1" applyBorder="1" applyAlignment="1">
      <alignment vertical="center" wrapText="1"/>
    </xf>
    <xf numFmtId="0" fontId="33" fillId="33" borderId="5" xfId="0" applyFont="1" applyFill="1" applyBorder="1" applyAlignment="1">
      <alignment horizontal="center" vertical="center" wrapText="1"/>
    </xf>
    <xf numFmtId="165" fontId="33" fillId="0" borderId="5" xfId="0" applyNumberFormat="1" applyFont="1" applyBorder="1" applyAlignment="1">
      <alignment horizontal="right" vertical="center" wrapText="1"/>
    </xf>
    <xf numFmtId="1" fontId="33" fillId="4" borderId="5" xfId="1" applyNumberFormat="1" applyFont="1" applyFill="1" applyBorder="1" applyAlignment="1">
      <alignment horizontal="center" vertical="top"/>
    </xf>
    <xf numFmtId="0" fontId="33" fillId="0" borderId="5" xfId="0" applyFont="1" applyBorder="1" applyAlignment="1">
      <alignment horizontal="center" vertical="center" wrapText="1"/>
    </xf>
    <xf numFmtId="0" fontId="33" fillId="0" borderId="5" xfId="0" applyFont="1" applyBorder="1" applyAlignment="1">
      <alignment vertical="center" wrapText="1"/>
    </xf>
    <xf numFmtId="0" fontId="33" fillId="33" borderId="5" xfId="0" applyFont="1" applyFill="1" applyBorder="1" applyAlignment="1">
      <alignment vertical="center" wrapText="1"/>
    </xf>
    <xf numFmtId="0" fontId="33" fillId="33" borderId="3" xfId="0" applyFont="1" applyFill="1" applyBorder="1" applyAlignment="1">
      <alignment horizontal="center" vertical="center" wrapText="1"/>
    </xf>
    <xf numFmtId="0" fontId="33" fillId="0" borderId="3" xfId="0" applyFont="1" applyBorder="1" applyAlignment="1">
      <alignment horizontal="center" vertical="center" wrapText="1"/>
    </xf>
    <xf numFmtId="0" fontId="33" fillId="33" borderId="5" xfId="0" applyFont="1" applyFill="1" applyBorder="1" applyAlignment="1">
      <alignment horizontal="center" vertical="center" wrapText="1"/>
    </xf>
    <xf numFmtId="0" fontId="33" fillId="0" borderId="0" xfId="0" applyFont="1" applyBorder="1" applyAlignment="1">
      <alignment vertical="center"/>
    </xf>
    <xf numFmtId="167" fontId="33" fillId="0" borderId="5" xfId="0" applyNumberFormat="1" applyFont="1" applyBorder="1" applyAlignment="1">
      <alignment horizontal="center" vertical="center" wrapText="1"/>
    </xf>
    <xf numFmtId="165" fontId="0" fillId="0" borderId="0" xfId="0" applyNumberFormat="1"/>
    <xf numFmtId="0" fontId="33" fillId="0" borderId="3" xfId="1" applyNumberFormat="1" applyFont="1" applyFill="1" applyBorder="1" applyAlignment="1">
      <alignment horizontal="center" vertical="top"/>
    </xf>
    <xf numFmtId="169" fontId="33" fillId="3" borderId="3" xfId="1" applyNumberFormat="1" applyFont="1" applyFill="1" applyBorder="1" applyAlignment="1">
      <alignment horizontal="center" vertical="top"/>
    </xf>
    <xf numFmtId="0" fontId="33" fillId="0" borderId="5" xfId="0" applyFont="1" applyBorder="1" applyAlignment="1">
      <alignment horizontal="center" vertical="center" wrapText="1"/>
    </xf>
    <xf numFmtId="0" fontId="33" fillId="0" borderId="5" xfId="0" applyFont="1" applyBorder="1" applyAlignment="1">
      <alignment vertical="center" wrapText="1"/>
    </xf>
    <xf numFmtId="0" fontId="33" fillId="0" borderId="5" xfId="0" applyFont="1" applyBorder="1" applyAlignment="1">
      <alignment horizontal="center" vertical="center" wrapText="1"/>
    </xf>
    <xf numFmtId="0" fontId="33" fillId="0" borderId="5" xfId="0" applyFont="1" applyBorder="1" applyAlignment="1">
      <alignment vertical="center" wrapText="1"/>
    </xf>
    <xf numFmtId="167" fontId="33" fillId="0" borderId="5" xfId="0" applyNumberFormat="1" applyFont="1" applyBorder="1" applyAlignment="1">
      <alignment vertical="center" wrapText="1"/>
    </xf>
    <xf numFmtId="0" fontId="4" fillId="0" borderId="0" xfId="0" applyFont="1" applyBorder="1" applyAlignment="1">
      <alignment horizontal="left" vertical="center" wrapText="1"/>
    </xf>
    <xf numFmtId="0" fontId="33" fillId="0" borderId="5" xfId="0" applyFont="1" applyBorder="1" applyAlignment="1">
      <alignment horizontal="center" vertical="center" wrapText="1"/>
    </xf>
    <xf numFmtId="0" fontId="33" fillId="0" borderId="5" xfId="0" applyFont="1" applyBorder="1" applyAlignment="1">
      <alignment vertical="center" wrapText="1"/>
    </xf>
    <xf numFmtId="0" fontId="7" fillId="0" borderId="5" xfId="0" applyFont="1" applyBorder="1" applyAlignment="1">
      <alignment vertical="center" wrapText="1"/>
    </xf>
    <xf numFmtId="0" fontId="33" fillId="33" borderId="5" xfId="0" applyFont="1" applyFill="1" applyBorder="1" applyAlignment="1">
      <alignment vertical="center" wrapText="1"/>
    </xf>
    <xf numFmtId="0" fontId="33" fillId="0" borderId="5" xfId="0" applyFont="1" applyFill="1" applyBorder="1" applyAlignment="1">
      <alignment vertical="center" wrapText="1"/>
    </xf>
    <xf numFmtId="0" fontId="33" fillId="2" borderId="5" xfId="0" applyFont="1" applyFill="1" applyBorder="1" applyAlignment="1">
      <alignment vertical="center" wrapText="1"/>
    </xf>
    <xf numFmtId="0" fontId="33" fillId="33" borderId="5" xfId="0" applyFont="1" applyFill="1" applyBorder="1" applyAlignment="1">
      <alignment horizontal="center" vertical="center" wrapText="1"/>
    </xf>
    <xf numFmtId="0" fontId="33" fillId="33" borderId="5" xfId="0" applyFont="1" applyFill="1" applyBorder="1" applyAlignment="1">
      <alignment horizontal="center" vertical="center" wrapText="1"/>
    </xf>
    <xf numFmtId="1" fontId="33" fillId="4" borderId="9" xfId="1" applyNumberFormat="1" applyFont="1" applyFill="1" applyBorder="1" applyAlignment="1">
      <alignment horizontal="center" vertical="top"/>
    </xf>
    <xf numFmtId="169" fontId="33" fillId="3" borderId="10" xfId="1" applyNumberFormat="1" applyFont="1" applyFill="1" applyBorder="1" applyAlignment="1">
      <alignment horizontal="center" vertical="top"/>
    </xf>
    <xf numFmtId="164" fontId="33" fillId="3" borderId="52" xfId="1" applyNumberFormat="1" applyFont="1" applyFill="1" applyBorder="1" applyAlignment="1">
      <alignment horizontal="left" vertical="center" wrapText="1"/>
    </xf>
    <xf numFmtId="164" fontId="24" fillId="0" borderId="61" xfId="1" applyNumberFormat="1" applyFont="1" applyFill="1" applyBorder="1" applyAlignment="1">
      <alignment horizontal="left" vertical="top" wrapText="1"/>
    </xf>
    <xf numFmtId="167" fontId="29" fillId="0" borderId="53" xfId="1" applyNumberFormat="1" applyFont="1" applyFill="1" applyBorder="1" applyAlignment="1">
      <alignment horizontal="center" vertical="top"/>
    </xf>
    <xf numFmtId="167" fontId="7" fillId="0" borderId="5" xfId="0" applyNumberFormat="1" applyFont="1" applyBorder="1" applyAlignment="1">
      <alignment horizontal="center" vertical="center" wrapText="1"/>
    </xf>
    <xf numFmtId="165" fontId="31" fillId="0" borderId="5" xfId="0" applyNumberFormat="1" applyFont="1" applyFill="1" applyBorder="1" applyAlignment="1">
      <alignment horizontal="center" vertical="center" wrapText="1"/>
    </xf>
    <xf numFmtId="0" fontId="33" fillId="2" borderId="3" xfId="0" applyFont="1" applyFill="1" applyBorder="1" applyAlignment="1">
      <alignment vertical="center" wrapText="1"/>
    </xf>
    <xf numFmtId="0" fontId="33" fillId="33" borderId="5" xfId="0" applyFont="1" applyFill="1" applyBorder="1" applyAlignment="1">
      <alignment vertical="center" wrapText="1"/>
    </xf>
    <xf numFmtId="0" fontId="33" fillId="33" borderId="5" xfId="0" applyFont="1" applyFill="1" applyBorder="1" applyAlignment="1">
      <alignment horizontal="center" vertical="center" wrapText="1"/>
    </xf>
    <xf numFmtId="0" fontId="33" fillId="33" borderId="3" xfId="0" applyFont="1" applyFill="1" applyBorder="1" applyAlignment="1">
      <alignment vertical="center" wrapText="1"/>
    </xf>
    <xf numFmtId="0" fontId="33" fillId="33" borderId="4" xfId="0" applyFont="1" applyFill="1" applyBorder="1" applyAlignment="1">
      <alignment vertical="center" wrapText="1"/>
    </xf>
    <xf numFmtId="0" fontId="33" fillId="33" borderId="6" xfId="0" applyFont="1" applyFill="1" applyBorder="1" applyAlignment="1">
      <alignment vertical="center" wrapText="1"/>
    </xf>
    <xf numFmtId="167" fontId="7" fillId="0" borderId="5" xfId="0" applyNumberFormat="1" applyFont="1" applyBorder="1" applyAlignment="1">
      <alignment vertical="center" wrapText="1"/>
    </xf>
    <xf numFmtId="1" fontId="18" fillId="30" borderId="18" xfId="1" applyNumberFormat="1" applyFont="1" applyFill="1" applyBorder="1" applyAlignment="1">
      <alignment horizontal="center" vertical="center"/>
    </xf>
    <xf numFmtId="169" fontId="18" fillId="28" borderId="67" xfId="1" applyNumberFormat="1" applyFont="1" applyFill="1" applyBorder="1" applyAlignment="1">
      <alignment horizontal="center" vertical="center"/>
    </xf>
    <xf numFmtId="167" fontId="18" fillId="0" borderId="25" xfId="1" applyNumberFormat="1" applyFont="1" applyFill="1" applyBorder="1" applyAlignment="1">
      <alignment horizontal="center" vertical="center"/>
    </xf>
    <xf numFmtId="167" fontId="18" fillId="0" borderId="21" xfId="1" applyNumberFormat="1" applyFont="1" applyFill="1" applyBorder="1" applyAlignment="1">
      <alignment horizontal="center" vertical="center"/>
    </xf>
    <xf numFmtId="167" fontId="18" fillId="0" borderId="26" xfId="1" applyNumberFormat="1" applyFont="1" applyFill="1" applyBorder="1" applyAlignment="1">
      <alignment horizontal="center" vertical="center"/>
    </xf>
    <xf numFmtId="1" fontId="33" fillId="3" borderId="62" xfId="1" applyNumberFormat="1" applyFont="1" applyFill="1" applyBorder="1" applyAlignment="1">
      <alignment horizontal="center" vertical="top"/>
    </xf>
    <xf numFmtId="0" fontId="33" fillId="3" borderId="36" xfId="1" applyNumberFormat="1" applyFont="1" applyFill="1" applyBorder="1" applyAlignment="1">
      <alignment horizontal="center" vertical="top"/>
    </xf>
    <xf numFmtId="164" fontId="33" fillId="3" borderId="36" xfId="1" applyNumberFormat="1" applyFont="1" applyFill="1" applyBorder="1" applyAlignment="1">
      <alignment horizontal="left" vertical="top" wrapText="1"/>
    </xf>
    <xf numFmtId="0" fontId="33" fillId="2" borderId="14" xfId="0" applyFont="1" applyFill="1" applyBorder="1" applyAlignment="1">
      <alignment vertical="center" wrapText="1"/>
    </xf>
    <xf numFmtId="0" fontId="33" fillId="2" borderId="2" xfId="0" applyFont="1" applyFill="1" applyBorder="1" applyAlignment="1">
      <alignment horizontal="center" vertical="center" wrapText="1"/>
    </xf>
    <xf numFmtId="0" fontId="33" fillId="2" borderId="53" xfId="0" applyFont="1" applyFill="1" applyBorder="1" applyAlignment="1">
      <alignment vertical="center" wrapText="1"/>
    </xf>
    <xf numFmtId="167" fontId="10" fillId="0" borderId="68" xfId="0" applyNumberFormat="1" applyFont="1" applyFill="1" applyBorder="1" applyAlignment="1">
      <alignment horizontal="right" vertical="top" wrapText="1"/>
    </xf>
    <xf numFmtId="167" fontId="24" fillId="0" borderId="70" xfId="1" applyNumberFormat="1" applyFont="1" applyFill="1" applyBorder="1" applyAlignment="1">
      <alignment horizontal="right" vertical="top"/>
    </xf>
    <xf numFmtId="167" fontId="16" fillId="0" borderId="71" xfId="0" applyNumberFormat="1" applyFont="1" applyFill="1" applyBorder="1" applyAlignment="1">
      <alignment horizontal="right" vertical="top" wrapText="1"/>
    </xf>
    <xf numFmtId="167" fontId="16" fillId="0" borderId="69" xfId="0" applyNumberFormat="1" applyFont="1" applyFill="1" applyBorder="1" applyAlignment="1">
      <alignment horizontal="right" vertical="top" wrapText="1"/>
    </xf>
    <xf numFmtId="167" fontId="12" fillId="0" borderId="69" xfId="0" applyNumberFormat="1" applyFont="1" applyFill="1" applyBorder="1" applyAlignment="1">
      <alignment horizontal="right" vertical="top" wrapText="1"/>
    </xf>
    <xf numFmtId="167" fontId="10" fillId="0" borderId="72" xfId="0" applyNumberFormat="1" applyFont="1" applyFill="1" applyBorder="1" applyAlignment="1">
      <alignment horizontal="right" vertical="top" wrapText="1"/>
    </xf>
    <xf numFmtId="167" fontId="10" fillId="0" borderId="70" xfId="0" applyNumberFormat="1" applyFont="1" applyFill="1" applyBorder="1" applyAlignment="1">
      <alignment horizontal="right" vertical="top" wrapText="1"/>
    </xf>
    <xf numFmtId="167" fontId="10" fillId="0" borderId="71" xfId="0" applyNumberFormat="1" applyFont="1" applyFill="1" applyBorder="1" applyAlignment="1">
      <alignment horizontal="center" vertical="top" wrapText="1"/>
    </xf>
    <xf numFmtId="167" fontId="10" fillId="0" borderId="69" xfId="0" applyNumberFormat="1" applyFont="1" applyFill="1" applyBorder="1" applyAlignment="1">
      <alignment horizontal="center" vertical="top" wrapText="1"/>
    </xf>
    <xf numFmtId="167" fontId="10" fillId="0" borderId="69" xfId="0" applyNumberFormat="1" applyFont="1" applyFill="1" applyBorder="1" applyAlignment="1">
      <alignment vertical="center" wrapText="1"/>
    </xf>
    <xf numFmtId="167" fontId="10" fillId="0" borderId="70" xfId="0" applyNumberFormat="1" applyFont="1" applyFill="1" applyBorder="1" applyAlignment="1">
      <alignment vertical="center" wrapText="1"/>
    </xf>
    <xf numFmtId="0" fontId="3" fillId="0" borderId="47" xfId="0" applyFont="1" applyBorder="1" applyAlignment="1">
      <alignment vertical="center"/>
    </xf>
    <xf numFmtId="1" fontId="33" fillId="3" borderId="68" xfId="1" applyNumberFormat="1" applyFont="1" applyFill="1" applyBorder="1" applyAlignment="1">
      <alignment horizontal="center" vertical="top"/>
    </xf>
    <xf numFmtId="0" fontId="33" fillId="3" borderId="72" xfId="1" applyNumberFormat="1" applyFont="1" applyFill="1" applyBorder="1" applyAlignment="1">
      <alignment horizontal="center" vertical="top"/>
    </xf>
    <xf numFmtId="164" fontId="33" fillId="3" borderId="24" xfId="1" applyNumberFormat="1" applyFont="1" applyFill="1" applyBorder="1" applyAlignment="1">
      <alignment horizontal="left" vertical="top" wrapText="1"/>
    </xf>
    <xf numFmtId="171" fontId="10" fillId="0" borderId="68" xfId="0" applyNumberFormat="1" applyFont="1" applyFill="1" applyBorder="1" applyAlignment="1">
      <alignment horizontal="center" vertical="center" wrapText="1"/>
    </xf>
    <xf numFmtId="171" fontId="10" fillId="0" borderId="69" xfId="0" applyNumberFormat="1" applyFont="1" applyFill="1" applyBorder="1" applyAlignment="1">
      <alignment horizontal="center" vertical="center" wrapText="1"/>
    </xf>
    <xf numFmtId="171" fontId="16" fillId="0" borderId="69" xfId="0" applyNumberFormat="1" applyFont="1" applyFill="1" applyBorder="1" applyAlignment="1">
      <alignment horizontal="center" vertical="center" wrapText="1"/>
    </xf>
    <xf numFmtId="171" fontId="16" fillId="0" borderId="70" xfId="0" applyNumberFormat="1" applyFont="1" applyFill="1" applyBorder="1" applyAlignment="1">
      <alignment horizontal="center" vertical="center" wrapText="1"/>
    </xf>
    <xf numFmtId="171" fontId="10" fillId="0" borderId="3" xfId="0" applyNumberFormat="1" applyFont="1" applyFill="1" applyBorder="1" applyAlignment="1">
      <alignment horizontal="center" vertical="center" wrapText="1"/>
    </xf>
    <xf numFmtId="171" fontId="10" fillId="0" borderId="18" xfId="0" applyNumberFormat="1" applyFont="1" applyFill="1" applyBorder="1" applyAlignment="1">
      <alignment horizontal="center" vertical="center" wrapText="1"/>
    </xf>
    <xf numFmtId="171" fontId="10" fillId="0" borderId="9" xfId="0" applyNumberFormat="1" applyFont="1" applyFill="1" applyBorder="1" applyAlignment="1">
      <alignment horizontal="center" vertical="center" wrapText="1"/>
    </xf>
    <xf numFmtId="171" fontId="22" fillId="0" borderId="9" xfId="0" applyNumberFormat="1" applyFont="1" applyFill="1" applyBorder="1" applyAlignment="1">
      <alignment horizontal="center" vertical="center" wrapText="1"/>
    </xf>
    <xf numFmtId="171" fontId="22" fillId="0" borderId="9" xfId="0" applyNumberFormat="1" applyFont="1" applyFill="1" applyBorder="1" applyAlignment="1">
      <alignment horizontal="center" vertical="top" wrapText="1"/>
    </xf>
    <xf numFmtId="171" fontId="22" fillId="0" borderId="59" xfId="0" applyNumberFormat="1" applyFont="1" applyFill="1" applyBorder="1" applyAlignment="1">
      <alignment horizontal="center" vertical="top" wrapText="1"/>
    </xf>
    <xf numFmtId="171" fontId="21" fillId="30" borderId="25" xfId="0" applyNumberFormat="1" applyFont="1" applyFill="1" applyBorder="1" applyAlignment="1">
      <alignment horizontal="center" vertical="center" wrapText="1"/>
    </xf>
    <xf numFmtId="171" fontId="21" fillId="30" borderId="21" xfId="0" applyNumberFormat="1" applyFont="1" applyFill="1" applyBorder="1" applyAlignment="1">
      <alignment horizontal="center" vertical="center" wrapText="1"/>
    </xf>
    <xf numFmtId="171" fontId="21" fillId="30" borderId="26" xfId="0" applyNumberFormat="1" applyFont="1" applyFill="1" applyBorder="1" applyAlignment="1">
      <alignment horizontal="center" vertical="center" wrapText="1"/>
    </xf>
    <xf numFmtId="171" fontId="21" fillId="0" borderId="18" xfId="0" applyNumberFormat="1" applyFont="1" applyFill="1" applyBorder="1" applyAlignment="1">
      <alignment horizontal="center" vertical="center" wrapText="1"/>
    </xf>
    <xf numFmtId="171" fontId="21" fillId="0" borderId="9" xfId="0" applyNumberFormat="1" applyFont="1" applyFill="1" applyBorder="1" applyAlignment="1">
      <alignment horizontal="center" vertical="center" wrapText="1"/>
    </xf>
    <xf numFmtId="171" fontId="10" fillId="0" borderId="9" xfId="0" applyNumberFormat="1" applyFont="1" applyFill="1" applyBorder="1" applyAlignment="1">
      <alignment horizontal="center" vertical="top" wrapText="1"/>
    </xf>
    <xf numFmtId="171" fontId="10" fillId="0" borderId="59" xfId="0" applyNumberFormat="1" applyFont="1" applyFill="1" applyBorder="1" applyAlignment="1">
      <alignment horizontal="center" vertical="top" wrapText="1"/>
    </xf>
    <xf numFmtId="164" fontId="33" fillId="3" borderId="73" xfId="1" applyNumberFormat="1" applyFont="1" applyFill="1" applyBorder="1" applyAlignment="1">
      <alignment horizontal="left" vertical="top" wrapText="1"/>
    </xf>
    <xf numFmtId="167" fontId="29" fillId="0" borderId="74" xfId="1" applyNumberFormat="1" applyFont="1" applyFill="1" applyBorder="1" applyAlignment="1">
      <alignment horizontal="center" vertical="top"/>
    </xf>
    <xf numFmtId="167" fontId="29" fillId="0" borderId="75" xfId="1" applyNumberFormat="1" applyFont="1" applyFill="1" applyBorder="1" applyAlignment="1">
      <alignment horizontal="center" vertical="top"/>
    </xf>
    <xf numFmtId="164" fontId="18" fillId="28" borderId="22" xfId="1" applyNumberFormat="1" applyFont="1" applyFill="1" applyBorder="1" applyAlignment="1">
      <alignment horizontal="left" vertical="center" wrapText="1"/>
    </xf>
    <xf numFmtId="1" fontId="33" fillId="0" borderId="20" xfId="1" applyNumberFormat="1" applyFont="1" applyFill="1" applyBorder="1" applyAlignment="1">
      <alignment horizontal="center" vertical="top"/>
    </xf>
    <xf numFmtId="1" fontId="33" fillId="3" borderId="20" xfId="1" applyNumberFormat="1" applyFont="1" applyFill="1" applyBorder="1" applyAlignment="1">
      <alignment horizontal="center" vertical="top"/>
    </xf>
    <xf numFmtId="1" fontId="33" fillId="3" borderId="18" xfId="1" applyNumberFormat="1" applyFont="1" applyFill="1" applyBorder="1" applyAlignment="1">
      <alignment horizontal="center" vertical="top"/>
    </xf>
    <xf numFmtId="1" fontId="33" fillId="30" borderId="69" xfId="1" applyNumberFormat="1" applyFont="1" applyFill="1" applyBorder="1" applyAlignment="1">
      <alignment horizontal="center" vertical="top"/>
    </xf>
    <xf numFmtId="171" fontId="21" fillId="30" borderId="6" xfId="0" applyNumberFormat="1" applyFont="1" applyFill="1" applyBorder="1" applyAlignment="1">
      <alignment horizontal="center" vertical="center" wrapText="1"/>
    </xf>
    <xf numFmtId="171" fontId="21" fillId="0" borderId="17" xfId="0" applyNumberFormat="1" applyFont="1" applyFill="1" applyBorder="1" applyAlignment="1">
      <alignment horizontal="center" vertical="center" wrapText="1"/>
    </xf>
    <xf numFmtId="171" fontId="21" fillId="0" borderId="7" xfId="0" applyNumberFormat="1" applyFont="1" applyFill="1" applyBorder="1" applyAlignment="1">
      <alignment horizontal="center" vertical="center" wrapText="1"/>
    </xf>
    <xf numFmtId="167" fontId="29" fillId="0" borderId="7" xfId="1" applyNumberFormat="1" applyFont="1" applyFill="1" applyBorder="1" applyAlignment="1">
      <alignment horizontal="center" vertical="center"/>
    </xf>
    <xf numFmtId="171" fontId="21" fillId="0" borderId="57" xfId="0" applyNumberFormat="1" applyFont="1" applyFill="1" applyBorder="1" applyAlignment="1">
      <alignment horizontal="center" vertical="center" wrapText="1"/>
    </xf>
    <xf numFmtId="0" fontId="33" fillId="0" borderId="29" xfId="1" applyNumberFormat="1" applyFont="1" applyFill="1" applyBorder="1" applyAlignment="1">
      <alignment horizontal="center" vertical="center"/>
    </xf>
    <xf numFmtId="167" fontId="18" fillId="0" borderId="1" xfId="1" applyNumberFormat="1" applyFont="1" applyFill="1" applyBorder="1" applyAlignment="1">
      <alignment horizontal="center" vertical="center"/>
    </xf>
    <xf numFmtId="167" fontId="18" fillId="0" borderId="22" xfId="1" applyNumberFormat="1" applyFont="1" applyFill="1" applyBorder="1" applyAlignment="1">
      <alignment horizontal="center" vertical="center"/>
    </xf>
    <xf numFmtId="167" fontId="18" fillId="0" borderId="50" xfId="1" applyNumberFormat="1" applyFont="1" applyFill="1" applyBorder="1" applyAlignment="1">
      <alignment horizontal="center" vertical="center"/>
    </xf>
    <xf numFmtId="167" fontId="18" fillId="0" borderId="73" xfId="1" applyNumberFormat="1" applyFont="1" applyFill="1" applyBorder="1" applyAlignment="1">
      <alignment horizontal="center" vertical="center"/>
    </xf>
    <xf numFmtId="167" fontId="18" fillId="0" borderId="46" xfId="1" applyNumberFormat="1" applyFont="1" applyFill="1" applyBorder="1" applyAlignment="1">
      <alignment horizontal="center" vertical="center"/>
    </xf>
    <xf numFmtId="169" fontId="18" fillId="28" borderId="67" xfId="1" applyNumberFormat="1" applyFont="1" applyFill="1" applyBorder="1" applyAlignment="1">
      <alignment horizontal="center" vertical="top"/>
    </xf>
    <xf numFmtId="1" fontId="7" fillId="28" borderId="36" xfId="1" applyNumberFormat="1" applyFont="1" applyFill="1" applyBorder="1" applyAlignment="1">
      <alignment horizontal="center" vertical="top"/>
    </xf>
    <xf numFmtId="1" fontId="33" fillId="0" borderId="29" xfId="1" applyNumberFormat="1" applyFont="1" applyFill="1" applyBorder="1" applyAlignment="1">
      <alignment horizontal="center" vertical="top"/>
    </xf>
    <xf numFmtId="1" fontId="33" fillId="0" borderId="3" xfId="1" applyNumberFormat="1" applyFont="1" applyFill="1" applyBorder="1" applyAlignment="1">
      <alignment horizontal="center" vertical="top"/>
    </xf>
    <xf numFmtId="0" fontId="33" fillId="0" borderId="22" xfId="1" applyNumberFormat="1" applyFont="1" applyFill="1" applyBorder="1" applyAlignment="1">
      <alignment horizontal="center" vertical="center"/>
    </xf>
    <xf numFmtId="0" fontId="33" fillId="0" borderId="23" xfId="1" applyNumberFormat="1" applyFont="1" applyFill="1" applyBorder="1" applyAlignment="1">
      <alignment horizontal="center" vertical="top"/>
    </xf>
    <xf numFmtId="169" fontId="33" fillId="3" borderId="23" xfId="1" applyNumberFormat="1" applyFont="1" applyFill="1" applyBorder="1" applyAlignment="1">
      <alignment horizontal="center" vertical="top"/>
    </xf>
    <xf numFmtId="169" fontId="33" fillId="3" borderId="49" xfId="1" applyNumberFormat="1" applyFont="1" applyFill="1" applyBorder="1" applyAlignment="1">
      <alignment horizontal="center" vertical="top"/>
    </xf>
    <xf numFmtId="169" fontId="33" fillId="3" borderId="24" xfId="1" applyNumberFormat="1" applyFont="1" applyFill="1" applyBorder="1" applyAlignment="1">
      <alignment horizontal="center" vertical="top"/>
    </xf>
    <xf numFmtId="1" fontId="33" fillId="0" borderId="16" xfId="1" applyNumberFormat="1" applyFont="1" applyFill="1" applyBorder="1" applyAlignment="1">
      <alignment horizontal="center" vertical="top"/>
    </xf>
    <xf numFmtId="1" fontId="18" fillId="28" borderId="36" xfId="1" applyNumberFormat="1" applyFont="1" applyFill="1" applyBorder="1" applyAlignment="1">
      <alignment horizontal="center" vertical="center"/>
    </xf>
    <xf numFmtId="167" fontId="10" fillId="0" borderId="18" xfId="0" applyNumberFormat="1" applyFont="1" applyFill="1" applyBorder="1" applyAlignment="1">
      <alignment horizontal="right" vertical="top" wrapText="1"/>
    </xf>
    <xf numFmtId="167" fontId="24" fillId="0" borderId="59" xfId="1" applyNumberFormat="1" applyFont="1" applyFill="1" applyBorder="1" applyAlignment="1">
      <alignment horizontal="right" vertical="top"/>
    </xf>
    <xf numFmtId="0" fontId="14" fillId="0" borderId="28" xfId="0" applyFont="1" applyFill="1" applyBorder="1" applyAlignment="1">
      <alignment horizontal="center" vertical="center" wrapText="1"/>
    </xf>
    <xf numFmtId="0" fontId="33" fillId="0" borderId="50" xfId="1" applyNumberFormat="1" applyFont="1" applyFill="1" applyBorder="1" applyAlignment="1">
      <alignment horizontal="center" vertical="center"/>
    </xf>
    <xf numFmtId="167" fontId="16" fillId="0" borderId="9" xfId="0" applyNumberFormat="1" applyFont="1" applyFill="1" applyBorder="1" applyAlignment="1">
      <alignment horizontal="right" vertical="top" wrapText="1"/>
    </xf>
    <xf numFmtId="167" fontId="12" fillId="0" borderId="9" xfId="0" applyNumberFormat="1" applyFont="1" applyFill="1" applyBorder="1" applyAlignment="1">
      <alignment horizontal="right" vertical="top" wrapText="1"/>
    </xf>
    <xf numFmtId="1" fontId="7" fillId="28" borderId="25" xfId="1" applyNumberFormat="1" applyFont="1" applyFill="1" applyBorder="1" applyAlignment="1">
      <alignment horizontal="center" vertical="top"/>
    </xf>
    <xf numFmtId="167" fontId="18" fillId="28" borderId="21" xfId="1" applyNumberFormat="1" applyFont="1" applyFill="1" applyBorder="1" applyAlignment="1">
      <alignment horizontal="right" vertical="top"/>
    </xf>
    <xf numFmtId="167" fontId="18" fillId="28" borderId="26" xfId="1" applyNumberFormat="1" applyFont="1" applyFill="1" applyBorder="1" applyAlignment="1">
      <alignment horizontal="right" vertical="top"/>
    </xf>
    <xf numFmtId="167" fontId="18" fillId="28" borderId="63" xfId="1" applyNumberFormat="1" applyFont="1" applyFill="1" applyBorder="1" applyAlignment="1">
      <alignment horizontal="right" vertical="top"/>
    </xf>
    <xf numFmtId="167" fontId="16" fillId="0" borderId="55" xfId="0" applyNumberFormat="1" applyFont="1" applyFill="1" applyBorder="1" applyAlignment="1">
      <alignment horizontal="right" vertical="top" wrapText="1"/>
    </xf>
    <xf numFmtId="167" fontId="18" fillId="28" borderId="9" xfId="1" applyNumberFormat="1" applyFont="1" applyFill="1" applyBorder="1" applyAlignment="1">
      <alignment horizontal="right" vertical="top"/>
    </xf>
    <xf numFmtId="167" fontId="21" fillId="28" borderId="25" xfId="0" applyNumberFormat="1" applyFont="1" applyFill="1" applyBorder="1" applyAlignment="1">
      <alignment horizontal="right" vertical="top" wrapText="1"/>
    </xf>
    <xf numFmtId="167" fontId="18" fillId="28" borderId="65" xfId="1" applyNumberFormat="1" applyFont="1" applyFill="1" applyBorder="1" applyAlignment="1">
      <alignment horizontal="right" vertical="top"/>
    </xf>
    <xf numFmtId="167" fontId="10" fillId="0" borderId="29" xfId="0" applyNumberFormat="1" applyFont="1" applyFill="1" applyBorder="1" applyAlignment="1">
      <alignment horizontal="right" vertical="top" wrapText="1"/>
    </xf>
    <xf numFmtId="167" fontId="18" fillId="28" borderId="25" xfId="1" applyNumberFormat="1" applyFont="1" applyFill="1" applyBorder="1" applyAlignment="1">
      <alignment horizontal="right" vertical="top"/>
    </xf>
    <xf numFmtId="167" fontId="10" fillId="0" borderId="59" xfId="0" applyNumberFormat="1" applyFont="1" applyFill="1" applyBorder="1" applyAlignment="1">
      <alignment horizontal="right" vertical="top" wrapText="1"/>
    </xf>
    <xf numFmtId="167" fontId="21" fillId="28" borderId="1" xfId="0" applyNumberFormat="1" applyFont="1" applyFill="1" applyBorder="1" applyAlignment="1">
      <alignment horizontal="right" vertical="top" wrapText="1"/>
    </xf>
    <xf numFmtId="167" fontId="18" fillId="28" borderId="12" xfId="1" applyNumberFormat="1" applyFont="1" applyFill="1" applyBorder="1" applyAlignment="1">
      <alignment horizontal="right" vertical="top"/>
    </xf>
    <xf numFmtId="167" fontId="21" fillId="28" borderId="55" xfId="0" applyNumberFormat="1" applyFont="1" applyFill="1" applyBorder="1" applyAlignment="1">
      <alignment horizontal="right" vertical="top" wrapText="1"/>
    </xf>
    <xf numFmtId="167" fontId="10" fillId="0" borderId="71" xfId="0" applyNumberFormat="1" applyFont="1" applyFill="1" applyBorder="1" applyAlignment="1">
      <alignment horizontal="right" vertical="top" wrapText="1"/>
    </xf>
    <xf numFmtId="0" fontId="33" fillId="3" borderId="76" xfId="1" applyNumberFormat="1" applyFont="1" applyFill="1" applyBorder="1" applyAlignment="1">
      <alignment horizontal="center" vertical="top"/>
    </xf>
    <xf numFmtId="169" fontId="18" fillId="28" borderId="36" xfId="1" applyNumberFormat="1" applyFont="1" applyFill="1" applyBorder="1" applyAlignment="1">
      <alignment horizontal="center" vertical="center"/>
    </xf>
    <xf numFmtId="1" fontId="33" fillId="3" borderId="73" xfId="1" applyNumberFormat="1" applyFont="1" applyFill="1" applyBorder="1" applyAlignment="1">
      <alignment horizontal="center" vertical="top"/>
    </xf>
    <xf numFmtId="165" fontId="10" fillId="4" borderId="55" xfId="0" applyNumberFormat="1" applyFont="1" applyFill="1" applyBorder="1" applyAlignment="1">
      <alignment horizontal="center" vertical="center" textRotation="90" wrapText="1"/>
    </xf>
    <xf numFmtId="165" fontId="10" fillId="30" borderId="25" xfId="0" applyNumberFormat="1" applyFont="1" applyFill="1" applyBorder="1" applyAlignment="1">
      <alignment horizontal="center" vertical="center" wrapText="1"/>
    </xf>
    <xf numFmtId="0" fontId="10" fillId="30" borderId="21" xfId="0" applyFont="1" applyFill="1" applyBorder="1" applyAlignment="1">
      <alignment horizontal="center" vertical="center" textRotation="90" wrapText="1"/>
    </xf>
    <xf numFmtId="0" fontId="10" fillId="30" borderId="21" xfId="0" applyFont="1" applyFill="1" applyBorder="1" applyAlignment="1">
      <alignment horizontal="center" vertical="center" textRotation="90"/>
    </xf>
    <xf numFmtId="0" fontId="10" fillId="30" borderId="26" xfId="0" applyFont="1" applyFill="1" applyBorder="1" applyAlignment="1">
      <alignment horizontal="center" vertical="center" textRotation="90" wrapText="1"/>
    </xf>
    <xf numFmtId="165" fontId="10" fillId="5" borderId="25" xfId="0" applyNumberFormat="1" applyFont="1" applyFill="1" applyBorder="1" applyAlignment="1">
      <alignment horizontal="center" vertical="center" wrapText="1"/>
    </xf>
    <xf numFmtId="0" fontId="10" fillId="5" borderId="21" xfId="0" applyFont="1" applyFill="1" applyBorder="1" applyAlignment="1">
      <alignment horizontal="center" vertical="center" textRotation="90" wrapText="1"/>
    </xf>
    <xf numFmtId="0" fontId="10" fillId="5" borderId="21" xfId="0" applyFont="1" applyFill="1" applyBorder="1" applyAlignment="1">
      <alignment horizontal="center" vertical="center" textRotation="90"/>
    </xf>
    <xf numFmtId="0" fontId="10" fillId="5" borderId="26" xfId="0" applyFont="1" applyFill="1" applyBorder="1" applyAlignment="1">
      <alignment horizontal="center" vertical="center" textRotation="90" wrapText="1"/>
    </xf>
    <xf numFmtId="165" fontId="10" fillId="4" borderId="25" xfId="0" applyNumberFormat="1" applyFont="1" applyFill="1" applyBorder="1" applyAlignment="1">
      <alignment horizontal="center" vertical="center" wrapText="1"/>
    </xf>
    <xf numFmtId="165" fontId="10" fillId="4" borderId="26" xfId="0" applyNumberFormat="1" applyFont="1" applyFill="1" applyBorder="1" applyAlignment="1">
      <alignment horizontal="center" vertical="center" textRotation="90" wrapText="1"/>
    </xf>
    <xf numFmtId="167" fontId="21" fillId="0" borderId="25" xfId="0" applyNumberFormat="1" applyFont="1" applyFill="1" applyBorder="1" applyAlignment="1">
      <alignment horizontal="right" vertical="center" wrapText="1"/>
    </xf>
    <xf numFmtId="167" fontId="21" fillId="28" borderId="12" xfId="0" applyNumberFormat="1" applyFont="1" applyFill="1" applyBorder="1" applyAlignment="1">
      <alignment horizontal="right" vertical="top" wrapText="1"/>
    </xf>
    <xf numFmtId="0" fontId="33" fillId="0" borderId="5" xfId="0" applyFont="1" applyBorder="1" applyAlignment="1">
      <alignment horizontal="center" vertical="center" wrapText="1"/>
    </xf>
    <xf numFmtId="0" fontId="33" fillId="33" borderId="5" xfId="0" applyFont="1" applyFill="1" applyBorder="1" applyAlignment="1">
      <alignment horizontal="center" vertical="center" wrapText="1"/>
    </xf>
    <xf numFmtId="0" fontId="33" fillId="0" borderId="5" xfId="0" applyFont="1" applyBorder="1" applyAlignment="1">
      <alignment horizontal="center" vertical="center" wrapText="1"/>
    </xf>
    <xf numFmtId="0" fontId="33" fillId="0" borderId="6" xfId="0" applyFont="1" applyBorder="1" applyAlignment="1">
      <alignment vertical="center" wrapText="1"/>
    </xf>
    <xf numFmtId="3" fontId="29" fillId="0" borderId="23" xfId="1" applyNumberFormat="1" applyFont="1" applyFill="1" applyBorder="1" applyAlignment="1">
      <alignment horizontal="center" vertical="top"/>
    </xf>
    <xf numFmtId="167" fontId="18" fillId="34" borderId="48" xfId="1" applyNumberFormat="1" applyFont="1" applyFill="1" applyBorder="1" applyAlignment="1">
      <alignment horizontal="center" vertical="center"/>
    </xf>
    <xf numFmtId="164" fontId="18" fillId="34" borderId="36" xfId="1" applyNumberFormat="1" applyFont="1" applyFill="1" applyBorder="1" applyAlignment="1">
      <alignment horizontal="left" vertical="center" wrapText="1"/>
    </xf>
    <xf numFmtId="169" fontId="18" fillId="34" borderId="26" xfId="1" applyNumberFormat="1" applyFont="1" applyFill="1" applyBorder="1" applyAlignment="1">
      <alignment horizontal="center" vertical="center"/>
    </xf>
    <xf numFmtId="1" fontId="18" fillId="34" borderId="21" xfId="1" applyNumberFormat="1" applyFont="1" applyFill="1" applyBorder="1" applyAlignment="1">
      <alignment horizontal="center" vertical="center"/>
    </xf>
    <xf numFmtId="1" fontId="18" fillId="34" borderId="25" xfId="1" applyNumberFormat="1" applyFont="1" applyFill="1" applyBorder="1" applyAlignment="1">
      <alignment horizontal="center" vertical="center"/>
    </xf>
    <xf numFmtId="0" fontId="0" fillId="0" borderId="0" xfId="0"/>
    <xf numFmtId="0" fontId="33" fillId="0" borderId="5" xfId="0" applyFont="1" applyBorder="1" applyAlignment="1">
      <alignment vertical="center" wrapText="1"/>
    </xf>
    <xf numFmtId="0" fontId="33" fillId="29" borderId="0" xfId="0" applyFont="1" applyFill="1"/>
    <xf numFmtId="164" fontId="24" fillId="0" borderId="23" xfId="1" applyNumberFormat="1" applyFont="1" applyFill="1" applyBorder="1" applyAlignment="1">
      <alignment horizontal="left" vertical="center" wrapText="1"/>
    </xf>
    <xf numFmtId="0" fontId="33" fillId="33" borderId="5" xfId="0" applyFont="1" applyFill="1" applyBorder="1" applyAlignment="1">
      <alignment horizontal="center" vertical="center" wrapText="1"/>
    </xf>
    <xf numFmtId="0" fontId="33" fillId="33" borderId="5" xfId="0" applyFont="1" applyFill="1" applyBorder="1" applyAlignment="1">
      <alignment vertical="center" wrapText="1"/>
    </xf>
    <xf numFmtId="0" fontId="33" fillId="33" borderId="5" xfId="0" applyFont="1" applyFill="1" applyBorder="1" applyAlignment="1">
      <alignment horizontal="justify" vertical="center" wrapText="1"/>
    </xf>
    <xf numFmtId="0" fontId="7" fillId="0" borderId="5" xfId="0" applyFont="1" applyBorder="1" applyAlignment="1">
      <alignment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top" wrapText="1"/>
    </xf>
    <xf numFmtId="0" fontId="33" fillId="0" borderId="5" xfId="0" applyFont="1" applyBorder="1" applyAlignment="1">
      <alignment horizontal="center" vertical="center" wrapText="1"/>
    </xf>
    <xf numFmtId="0" fontId="33" fillId="0" borderId="5" xfId="0" applyFont="1" applyBorder="1" applyAlignment="1">
      <alignment vertical="center" wrapText="1"/>
    </xf>
    <xf numFmtId="0" fontId="33" fillId="33" borderId="5" xfId="0" applyFont="1" applyFill="1" applyBorder="1" applyAlignment="1">
      <alignment vertical="center" wrapText="1"/>
    </xf>
    <xf numFmtId="0" fontId="7" fillId="0" borderId="5" xfId="0" applyFont="1" applyBorder="1" applyAlignment="1">
      <alignment vertical="center" wrapText="1"/>
    </xf>
    <xf numFmtId="0" fontId="33" fillId="2" borderId="5" xfId="0" applyFont="1" applyFill="1" applyBorder="1" applyAlignment="1">
      <alignment vertical="center" wrapText="1"/>
    </xf>
    <xf numFmtId="0" fontId="33" fillId="0" borderId="5" xfId="0" applyFont="1" applyFill="1" applyBorder="1" applyAlignment="1">
      <alignment vertical="center" wrapText="1"/>
    </xf>
    <xf numFmtId="0" fontId="33" fillId="33" borderId="5" xfId="0" applyFont="1" applyFill="1" applyBorder="1" applyAlignment="1">
      <alignment horizontal="center" vertical="center" wrapText="1"/>
    </xf>
    <xf numFmtId="167" fontId="29" fillId="0" borderId="5" xfId="1" applyNumberFormat="1" applyFont="1" applyFill="1" applyBorder="1" applyAlignment="1">
      <alignment horizontal="center" vertical="top"/>
    </xf>
    <xf numFmtId="1" fontId="7" fillId="0" borderId="19" xfId="1" applyNumberFormat="1" applyFont="1" applyFill="1" applyBorder="1" applyAlignment="1">
      <alignment horizontal="center" vertical="center"/>
    </xf>
    <xf numFmtId="169" fontId="24" fillId="0" borderId="27" xfId="1" applyNumberFormat="1" applyFont="1" applyFill="1" applyBorder="1" applyAlignment="1">
      <alignment horizontal="center" vertical="center"/>
    </xf>
    <xf numFmtId="171" fontId="21" fillId="0" borderId="73" xfId="0" applyNumberFormat="1" applyFont="1" applyFill="1" applyBorder="1" applyAlignment="1">
      <alignment horizontal="center" vertical="center" wrapText="1"/>
    </xf>
    <xf numFmtId="171" fontId="21" fillId="0" borderId="74" xfId="0" applyNumberFormat="1" applyFont="1" applyFill="1" applyBorder="1" applyAlignment="1">
      <alignment horizontal="center" vertical="center" wrapText="1"/>
    </xf>
    <xf numFmtId="171" fontId="21" fillId="0" borderId="75" xfId="0" applyNumberFormat="1" applyFont="1" applyFill="1" applyBorder="1" applyAlignment="1">
      <alignment horizontal="center" vertical="center" wrapText="1"/>
    </xf>
    <xf numFmtId="171" fontId="10" fillId="0" borderId="73" xfId="0" applyNumberFormat="1" applyFont="1" applyFill="1" applyBorder="1" applyAlignment="1">
      <alignment horizontal="center" vertical="center" wrapText="1"/>
    </xf>
    <xf numFmtId="171" fontId="10" fillId="0" borderId="74" xfId="0" applyNumberFormat="1" applyFont="1" applyFill="1" applyBorder="1" applyAlignment="1">
      <alignment horizontal="center" vertical="center" wrapText="1"/>
    </xf>
    <xf numFmtId="171" fontId="24" fillId="0" borderId="74" xfId="0" applyNumberFormat="1" applyFont="1" applyFill="1" applyBorder="1" applyAlignment="1">
      <alignment horizontal="center" vertical="center" wrapText="1"/>
    </xf>
    <xf numFmtId="171" fontId="24" fillId="0" borderId="75" xfId="0" applyNumberFormat="1" applyFont="1" applyFill="1" applyBorder="1" applyAlignment="1">
      <alignment horizontal="center" vertical="center" wrapText="1"/>
    </xf>
    <xf numFmtId="1" fontId="7" fillId="4" borderId="25" xfId="1" applyNumberFormat="1" applyFont="1" applyFill="1" applyBorder="1" applyAlignment="1">
      <alignment horizontal="center" vertical="top"/>
    </xf>
    <xf numFmtId="169" fontId="18" fillId="4" borderId="26" xfId="1" applyNumberFormat="1" applyFont="1" applyFill="1" applyBorder="1" applyAlignment="1">
      <alignment horizontal="center" vertical="top"/>
    </xf>
    <xf numFmtId="164" fontId="18" fillId="4" borderId="36" xfId="1" applyNumberFormat="1" applyFont="1" applyFill="1" applyBorder="1" applyAlignment="1">
      <alignment horizontal="left" vertical="top" wrapText="1"/>
    </xf>
    <xf numFmtId="171" fontId="21" fillId="4" borderId="73" xfId="0" applyNumberFormat="1" applyFont="1" applyFill="1" applyBorder="1" applyAlignment="1">
      <alignment horizontal="center" vertical="center" wrapText="1"/>
    </xf>
    <xf numFmtId="171" fontId="21" fillId="4" borderId="74" xfId="0" applyNumberFormat="1" applyFont="1" applyFill="1" applyBorder="1" applyAlignment="1">
      <alignment horizontal="center" vertical="center" wrapText="1"/>
    </xf>
    <xf numFmtId="171" fontId="21" fillId="4" borderId="75" xfId="0" applyNumberFormat="1" applyFont="1" applyFill="1" applyBorder="1" applyAlignment="1">
      <alignment horizontal="center" vertical="center" wrapText="1"/>
    </xf>
    <xf numFmtId="171" fontId="21" fillId="4" borderId="63" xfId="0" applyNumberFormat="1" applyFont="1" applyFill="1" applyBorder="1" applyAlignment="1">
      <alignment horizontal="center" vertical="center" wrapText="1"/>
    </xf>
    <xf numFmtId="171" fontId="21" fillId="4" borderId="21" xfId="0" applyNumberFormat="1" applyFont="1" applyFill="1" applyBorder="1" applyAlignment="1">
      <alignment horizontal="center" vertical="center" wrapText="1"/>
    </xf>
    <xf numFmtId="171" fontId="21" fillId="4" borderId="26" xfId="0" applyNumberFormat="1" applyFont="1" applyFill="1" applyBorder="1" applyAlignment="1">
      <alignment horizontal="center" vertical="center" wrapText="1"/>
    </xf>
    <xf numFmtId="167" fontId="18" fillId="4" borderId="36" xfId="1" applyNumberFormat="1" applyFont="1" applyFill="1" applyBorder="1" applyAlignment="1">
      <alignment horizontal="center" vertical="top"/>
    </xf>
    <xf numFmtId="167" fontId="33" fillId="0" borderId="53" xfId="0" applyNumberFormat="1" applyFont="1" applyFill="1" applyBorder="1" applyAlignment="1">
      <alignment horizontal="center" vertical="center" wrapText="1"/>
    </xf>
    <xf numFmtId="167" fontId="33" fillId="0" borderId="23" xfId="0" applyNumberFormat="1" applyFont="1" applyFill="1" applyBorder="1" applyAlignment="1">
      <alignment horizontal="center" vertical="center" wrapText="1"/>
    </xf>
    <xf numFmtId="167" fontId="18" fillId="28" borderId="36" xfId="1" applyNumberFormat="1" applyFont="1" applyFill="1" applyBorder="1" applyAlignment="1">
      <alignment horizontal="center" vertical="center"/>
    </xf>
    <xf numFmtId="1" fontId="18" fillId="30" borderId="20" xfId="1" applyNumberFormat="1" applyFont="1" applyFill="1" applyBorder="1" applyAlignment="1">
      <alignment horizontal="center" vertical="center"/>
    </xf>
    <xf numFmtId="1" fontId="18" fillId="30" borderId="8" xfId="1" applyNumberFormat="1" applyFont="1" applyFill="1" applyBorder="1" applyAlignment="1">
      <alignment horizontal="center" vertical="center"/>
    </xf>
    <xf numFmtId="169" fontId="18" fillId="30" borderId="16" xfId="1" applyNumberFormat="1" applyFont="1" applyFill="1" applyBorder="1" applyAlignment="1">
      <alignment horizontal="center" vertical="center"/>
    </xf>
    <xf numFmtId="164" fontId="18" fillId="30" borderId="25" xfId="1" applyNumberFormat="1" applyFont="1" applyFill="1" applyBorder="1" applyAlignment="1">
      <alignment horizontal="left" vertical="center" wrapText="1"/>
    </xf>
    <xf numFmtId="167" fontId="18" fillId="30" borderId="36" xfId="1" applyNumberFormat="1" applyFont="1" applyFill="1" applyBorder="1" applyAlignment="1">
      <alignment horizontal="center" vertical="center"/>
    </xf>
    <xf numFmtId="1" fontId="33" fillId="34" borderId="15" xfId="1" applyNumberFormat="1" applyFont="1" applyFill="1" applyBorder="1" applyAlignment="1">
      <alignment horizontal="center" vertical="center"/>
    </xf>
    <xf numFmtId="164" fontId="33" fillId="0" borderId="54" xfId="1" applyNumberFormat="1" applyFont="1" applyFill="1" applyBorder="1" applyAlignment="1">
      <alignment horizontal="left" vertical="center" wrapText="1"/>
    </xf>
    <xf numFmtId="167" fontId="33" fillId="0" borderId="54" xfId="0" applyNumberFormat="1" applyFont="1" applyFill="1" applyBorder="1" applyAlignment="1">
      <alignment horizontal="center" vertical="center" wrapText="1"/>
    </xf>
    <xf numFmtId="1" fontId="7" fillId="4" borderId="21" xfId="1" applyNumberFormat="1" applyFont="1" applyFill="1" applyBorder="1" applyAlignment="1">
      <alignment horizontal="center" vertical="top"/>
    </xf>
    <xf numFmtId="164" fontId="18" fillId="28" borderId="36" xfId="1" applyNumberFormat="1" applyFont="1" applyFill="1" applyBorder="1" applyAlignment="1">
      <alignment horizontal="left" vertical="center" wrapText="1"/>
    </xf>
    <xf numFmtId="0" fontId="33" fillId="0" borderId="33" xfId="0" applyFont="1" applyFill="1" applyBorder="1" applyAlignment="1">
      <alignment vertical="center" wrapText="1"/>
    </xf>
    <xf numFmtId="169" fontId="24" fillId="0" borderId="36" xfId="1" applyNumberFormat="1" applyFont="1" applyFill="1" applyBorder="1" applyAlignment="1">
      <alignment horizontal="center" vertical="center"/>
    </xf>
    <xf numFmtId="167" fontId="18" fillId="28" borderId="1" xfId="1" applyNumberFormat="1" applyFont="1" applyFill="1" applyBorder="1" applyAlignment="1">
      <alignment horizontal="center" vertical="center"/>
    </xf>
    <xf numFmtId="167" fontId="18" fillId="28" borderId="15" xfId="1" applyNumberFormat="1" applyFont="1" applyFill="1" applyBorder="1" applyAlignment="1">
      <alignment horizontal="center" vertical="center"/>
    </xf>
    <xf numFmtId="167" fontId="18" fillId="28" borderId="27" xfId="1" applyNumberFormat="1" applyFont="1" applyFill="1" applyBorder="1" applyAlignment="1">
      <alignment horizontal="center" vertical="center"/>
    </xf>
    <xf numFmtId="167" fontId="21" fillId="28" borderId="73" xfId="0" applyNumberFormat="1" applyFont="1" applyFill="1" applyBorder="1" applyAlignment="1">
      <alignment horizontal="right" vertical="top" wrapText="1"/>
    </xf>
    <xf numFmtId="167" fontId="21" fillId="28" borderId="75" xfId="0" applyNumberFormat="1" applyFont="1" applyFill="1" applyBorder="1" applyAlignment="1">
      <alignment horizontal="right" vertical="top" wrapText="1"/>
    </xf>
    <xf numFmtId="167" fontId="21" fillId="28" borderId="78" xfId="0" applyNumberFormat="1" applyFont="1" applyFill="1" applyBorder="1" applyAlignment="1">
      <alignment horizontal="right" vertical="top" wrapText="1"/>
    </xf>
    <xf numFmtId="167" fontId="21" fillId="28" borderId="51" xfId="0" applyNumberFormat="1" applyFont="1" applyFill="1" applyBorder="1" applyAlignment="1">
      <alignment horizontal="right" vertical="top" wrapText="1"/>
    </xf>
    <xf numFmtId="167" fontId="21" fillId="30" borderId="55" xfId="0" applyNumberFormat="1" applyFont="1" applyFill="1" applyBorder="1" applyAlignment="1">
      <alignment horizontal="center" vertical="center" wrapText="1"/>
    </xf>
    <xf numFmtId="167" fontId="21" fillId="30" borderId="9" xfId="0" applyNumberFormat="1" applyFont="1" applyFill="1" applyBorder="1" applyAlignment="1">
      <alignment horizontal="center" vertical="center" wrapText="1"/>
    </xf>
    <xf numFmtId="167" fontId="21" fillId="30" borderId="59" xfId="0" applyNumberFormat="1" applyFont="1" applyFill="1" applyBorder="1" applyAlignment="1">
      <alignment horizontal="center" vertical="center" wrapText="1"/>
    </xf>
    <xf numFmtId="167" fontId="21" fillId="0" borderId="71" xfId="0" applyNumberFormat="1" applyFont="1" applyFill="1" applyBorder="1" applyAlignment="1">
      <alignment horizontal="center" vertical="center" wrapText="1"/>
    </xf>
    <xf numFmtId="167" fontId="21" fillId="0" borderId="69" xfId="0" applyNumberFormat="1" applyFont="1" applyFill="1" applyBorder="1" applyAlignment="1">
      <alignment horizontal="center" vertical="center" wrapText="1"/>
    </xf>
    <xf numFmtId="167" fontId="21" fillId="0" borderId="70" xfId="0" applyNumberFormat="1" applyFont="1" applyFill="1" applyBorder="1" applyAlignment="1">
      <alignment horizontal="center" vertical="center" wrapText="1"/>
    </xf>
    <xf numFmtId="167" fontId="33" fillId="0" borderId="22" xfId="0" applyNumberFormat="1" applyFont="1" applyFill="1" applyBorder="1" applyAlignment="1">
      <alignment horizontal="center" vertical="center" wrapText="1"/>
    </xf>
    <xf numFmtId="1" fontId="33" fillId="4" borderId="1" xfId="1" applyNumberFormat="1" applyFont="1" applyFill="1" applyBorder="1" applyAlignment="1">
      <alignment horizontal="center" vertical="top"/>
    </xf>
    <xf numFmtId="0" fontId="33" fillId="0" borderId="79" xfId="1" applyNumberFormat="1" applyFont="1" applyFill="1" applyBorder="1" applyAlignment="1">
      <alignment horizontal="center" vertical="center"/>
    </xf>
    <xf numFmtId="164" fontId="33" fillId="3" borderId="22" xfId="1" applyNumberFormat="1" applyFont="1" applyFill="1" applyBorder="1" applyAlignment="1">
      <alignment horizontal="left" vertical="center" wrapText="1"/>
    </xf>
    <xf numFmtId="1" fontId="33" fillId="4" borderId="2" xfId="1" applyNumberFormat="1" applyFont="1" applyFill="1" applyBorder="1" applyAlignment="1">
      <alignment horizontal="center" vertical="top"/>
    </xf>
    <xf numFmtId="0" fontId="24" fillId="0" borderId="23" xfId="0" applyFont="1" applyFill="1" applyBorder="1" applyAlignment="1">
      <alignment horizontal="left" vertical="center" wrapText="1"/>
    </xf>
    <xf numFmtId="1" fontId="33" fillId="4" borderId="18" xfId="1" applyNumberFormat="1" applyFont="1" applyFill="1" applyBorder="1" applyAlignment="1">
      <alignment horizontal="center" vertical="top"/>
    </xf>
    <xf numFmtId="164" fontId="24" fillId="0" borderId="23" xfId="1" applyNumberFormat="1" applyFont="1" applyFill="1" applyBorder="1" applyAlignment="1">
      <alignment horizontal="left" vertical="top" wrapText="1"/>
    </xf>
    <xf numFmtId="164" fontId="24" fillId="0" borderId="24" xfId="1" applyNumberFormat="1" applyFont="1" applyFill="1" applyBorder="1" applyAlignment="1">
      <alignment horizontal="left" vertical="top" wrapText="1"/>
    </xf>
    <xf numFmtId="164" fontId="18" fillId="30" borderId="23" xfId="1" applyNumberFormat="1" applyFont="1" applyFill="1" applyBorder="1" applyAlignment="1">
      <alignment horizontal="left" vertical="center" wrapText="1"/>
    </xf>
    <xf numFmtId="1" fontId="33" fillId="30" borderId="68" xfId="1" applyNumberFormat="1" applyFont="1" applyFill="1" applyBorder="1" applyAlignment="1">
      <alignment horizontal="center" vertical="top"/>
    </xf>
    <xf numFmtId="0" fontId="33" fillId="3" borderId="70" xfId="1" applyNumberFormat="1" applyFont="1" applyFill="1" applyBorder="1" applyAlignment="1">
      <alignment horizontal="center" vertical="top"/>
    </xf>
    <xf numFmtId="171" fontId="10" fillId="0" borderId="13" xfId="0" applyNumberFormat="1" applyFont="1" applyFill="1" applyBorder="1" applyAlignment="1">
      <alignment horizontal="center" vertical="center" wrapText="1"/>
    </xf>
    <xf numFmtId="171" fontId="21" fillId="4" borderId="25" xfId="0" applyNumberFormat="1" applyFont="1" applyFill="1" applyBorder="1" applyAlignment="1">
      <alignment horizontal="center" vertical="center" wrapText="1"/>
    </xf>
    <xf numFmtId="165" fontId="7" fillId="0" borderId="5" xfId="0" applyNumberFormat="1" applyFont="1" applyFill="1" applyBorder="1" applyAlignment="1">
      <alignment horizontal="center" vertical="center" wrapText="1"/>
    </xf>
    <xf numFmtId="167" fontId="29" fillId="0" borderId="62" xfId="1" applyNumberFormat="1" applyFont="1" applyFill="1" applyBorder="1" applyAlignment="1">
      <alignment horizontal="center" vertical="center"/>
    </xf>
    <xf numFmtId="167" fontId="29" fillId="0" borderId="36" xfId="1" applyNumberFormat="1" applyFont="1" applyFill="1" applyBorder="1" applyAlignment="1">
      <alignment horizontal="center" vertical="center"/>
    </xf>
    <xf numFmtId="167" fontId="33" fillId="3" borderId="0" xfId="1" applyNumberFormat="1" applyFont="1" applyFill="1" applyBorder="1" applyAlignment="1">
      <alignment horizontal="center" vertical="top" wrapText="1"/>
    </xf>
    <xf numFmtId="167" fontId="33" fillId="0" borderId="0" xfId="0" applyNumberFormat="1" applyFont="1" applyBorder="1" applyAlignment="1">
      <alignment horizontal="center" vertical="top" wrapText="1"/>
    </xf>
    <xf numFmtId="0" fontId="33" fillId="0" borderId="0" xfId="0" applyFont="1" applyBorder="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horizontal="left" vertical="top" wrapText="1"/>
    </xf>
    <xf numFmtId="0" fontId="4" fillId="0" borderId="0" xfId="0" applyFont="1" applyBorder="1" applyAlignment="1">
      <alignment horizontal="left" vertical="center" wrapText="1"/>
    </xf>
    <xf numFmtId="164" fontId="18" fillId="3" borderId="19" xfId="1" applyNumberFormat="1" applyFont="1" applyFill="1" applyBorder="1" applyAlignment="1">
      <alignment horizontal="center" vertical="top" wrapText="1"/>
    </xf>
    <xf numFmtId="164" fontId="18" fillId="3" borderId="20" xfId="1" applyNumberFormat="1" applyFont="1" applyFill="1" applyBorder="1" applyAlignment="1">
      <alignment horizontal="center" vertical="top" wrapText="1"/>
    </xf>
    <xf numFmtId="164" fontId="18" fillId="3" borderId="14" xfId="1" applyNumberFormat="1" applyFont="1" applyFill="1" applyBorder="1" applyAlignment="1">
      <alignment horizontal="center" vertical="top" wrapText="1"/>
    </xf>
    <xf numFmtId="164" fontId="18" fillId="3" borderId="32" xfId="1" applyNumberFormat="1" applyFont="1" applyFill="1" applyBorder="1" applyAlignment="1">
      <alignment horizontal="center" vertical="top" wrapText="1"/>
    </xf>
    <xf numFmtId="164" fontId="18" fillId="3" borderId="16" xfId="1" applyNumberFormat="1" applyFont="1" applyFill="1" applyBorder="1" applyAlignment="1">
      <alignment horizontal="center" vertical="top" wrapText="1"/>
    </xf>
    <xf numFmtId="164" fontId="18" fillId="3" borderId="34" xfId="1" applyNumberFormat="1" applyFont="1" applyFill="1" applyBorder="1" applyAlignment="1">
      <alignment horizontal="center" vertical="top" wrapText="1"/>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164" fontId="18" fillId="3" borderId="28" xfId="1" applyNumberFormat="1" applyFont="1" applyFill="1" applyBorder="1" applyAlignment="1">
      <alignment horizontal="center" vertical="top" wrapText="1"/>
    </xf>
    <xf numFmtId="164" fontId="18" fillId="3" borderId="31" xfId="1" applyNumberFormat="1" applyFont="1" applyFill="1" applyBorder="1" applyAlignment="1">
      <alignment horizontal="center" vertical="top" wrapText="1"/>
    </xf>
    <xf numFmtId="164" fontId="18" fillId="3" borderId="51" xfId="1" applyNumberFormat="1" applyFont="1" applyFill="1" applyBorder="1" applyAlignment="1">
      <alignment horizontal="center" vertical="top" wrapText="1"/>
    </xf>
    <xf numFmtId="164" fontId="18" fillId="3" borderId="35" xfId="1" applyNumberFormat="1" applyFont="1" applyFill="1" applyBorder="1" applyAlignment="1">
      <alignment horizontal="center" vertical="top" wrapText="1"/>
    </xf>
    <xf numFmtId="164" fontId="18" fillId="3" borderId="47" xfId="1" applyNumberFormat="1" applyFont="1" applyFill="1" applyBorder="1" applyAlignment="1">
      <alignment horizontal="center" vertical="top" wrapText="1"/>
    </xf>
    <xf numFmtId="164" fontId="18" fillId="3" borderId="48" xfId="1" applyNumberFormat="1" applyFont="1" applyFill="1" applyBorder="1" applyAlignment="1">
      <alignment horizontal="center" vertical="top" wrapText="1"/>
    </xf>
    <xf numFmtId="164" fontId="18" fillId="3" borderId="46" xfId="1" applyNumberFormat="1" applyFont="1" applyFill="1" applyBorder="1" applyAlignment="1">
      <alignment horizontal="center" vertical="top" wrapText="1"/>
    </xf>
    <xf numFmtId="167" fontId="18" fillId="3" borderId="28" xfId="1" applyNumberFormat="1" applyFont="1" applyFill="1" applyBorder="1" applyAlignment="1">
      <alignment horizontal="center" vertical="top" wrapText="1"/>
    </xf>
    <xf numFmtId="167" fontId="18" fillId="3" borderId="31" xfId="1" applyNumberFormat="1" applyFont="1" applyFill="1" applyBorder="1" applyAlignment="1">
      <alignment horizontal="center" vertical="top"/>
    </xf>
    <xf numFmtId="167" fontId="18" fillId="3" borderId="32" xfId="1" applyNumberFormat="1" applyFont="1" applyFill="1" applyBorder="1" applyAlignment="1">
      <alignment horizontal="center" vertical="top"/>
    </xf>
    <xf numFmtId="0" fontId="18" fillId="32" borderId="1" xfId="0" applyFont="1" applyFill="1" applyBorder="1" applyAlignment="1">
      <alignment horizontal="center" vertical="center" wrapText="1"/>
    </xf>
    <xf numFmtId="0" fontId="18" fillId="32" borderId="60" xfId="0" applyFont="1" applyFill="1" applyBorder="1" applyAlignment="1">
      <alignment horizontal="center" vertical="center" wrapText="1"/>
    </xf>
    <xf numFmtId="0" fontId="18" fillId="32" borderId="11" xfId="0" applyFont="1" applyFill="1" applyBorder="1" applyAlignment="1">
      <alignment horizontal="center" vertical="center" wrapText="1"/>
    </xf>
    <xf numFmtId="0" fontId="21" fillId="32" borderId="2" xfId="0" applyFont="1" applyFill="1" applyBorder="1" applyAlignment="1">
      <alignment horizontal="center" vertical="center" textRotation="90" wrapText="1"/>
    </xf>
    <xf numFmtId="0" fontId="21" fillId="32" borderId="17" xfId="0" applyFont="1" applyFill="1" applyBorder="1" applyAlignment="1">
      <alignment horizontal="center" vertical="center" textRotation="90" wrapText="1"/>
    </xf>
    <xf numFmtId="0" fontId="11" fillId="32" borderId="5" xfId="0" applyFont="1" applyFill="1" applyBorder="1" applyAlignment="1">
      <alignment horizontal="center" vertical="center" textRotation="90" wrapText="1"/>
    </xf>
    <xf numFmtId="0" fontId="11" fillId="32" borderId="7" xfId="0" applyFont="1" applyFill="1" applyBorder="1" applyAlignment="1">
      <alignment horizontal="center" vertical="center" textRotation="90" wrapText="1"/>
    </xf>
    <xf numFmtId="0" fontId="11" fillId="32" borderId="5" xfId="0" applyNumberFormat="1" applyFont="1" applyFill="1" applyBorder="1" applyAlignment="1">
      <alignment horizontal="center" vertical="center" textRotation="90" wrapText="1"/>
    </xf>
    <xf numFmtId="0" fontId="11" fillId="32" borderId="7" xfId="0" applyNumberFormat="1" applyFont="1" applyFill="1" applyBorder="1" applyAlignment="1">
      <alignment horizontal="center" vertical="center" textRotation="90" wrapText="1"/>
    </xf>
    <xf numFmtId="0" fontId="21" fillId="32" borderId="7" xfId="0" applyFont="1" applyFill="1" applyBorder="1" applyAlignment="1">
      <alignment horizontal="center" vertical="center" textRotation="90" wrapText="1"/>
    </xf>
    <xf numFmtId="0" fontId="21" fillId="32" borderId="8" xfId="0" applyFont="1" applyFill="1" applyBorder="1" applyAlignment="1">
      <alignment horizontal="center" vertical="center" textRotation="90" wrapText="1"/>
    </xf>
    <xf numFmtId="0" fontId="18" fillId="30" borderId="1" xfId="0" applyFont="1" applyFill="1" applyBorder="1" applyAlignment="1">
      <alignment horizontal="center" vertical="center" wrapText="1"/>
    </xf>
    <xf numFmtId="0" fontId="18" fillId="30" borderId="60" xfId="0" applyFont="1" applyFill="1" applyBorder="1" applyAlignment="1">
      <alignment horizontal="center" vertical="center" wrapText="1"/>
    </xf>
    <xf numFmtId="0" fontId="18" fillId="30" borderId="11" xfId="0" applyFont="1" applyFill="1" applyBorder="1" applyAlignment="1">
      <alignment horizontal="center" vertical="center" wrapText="1"/>
    </xf>
    <xf numFmtId="0" fontId="21" fillId="30" borderId="2" xfId="0" applyFont="1" applyFill="1" applyBorder="1" applyAlignment="1">
      <alignment horizontal="center" vertical="center" textRotation="90" wrapText="1"/>
    </xf>
    <xf numFmtId="0" fontId="21" fillId="30" borderId="17" xfId="0" applyFont="1" applyFill="1" applyBorder="1" applyAlignment="1">
      <alignment horizontal="center" vertical="center" textRotation="90" wrapText="1"/>
    </xf>
    <xf numFmtId="0" fontId="11" fillId="30" borderId="5" xfId="0" applyFont="1" applyFill="1" applyBorder="1" applyAlignment="1">
      <alignment horizontal="center" vertical="center" textRotation="90" wrapText="1"/>
    </xf>
    <xf numFmtId="0" fontId="11" fillId="30" borderId="7" xfId="0" applyFont="1" applyFill="1" applyBorder="1" applyAlignment="1">
      <alignment horizontal="center" vertical="center" textRotation="90" wrapText="1"/>
    </xf>
    <xf numFmtId="0" fontId="11" fillId="30" borderId="5" xfId="0" applyNumberFormat="1" applyFont="1" applyFill="1" applyBorder="1" applyAlignment="1">
      <alignment horizontal="center" vertical="center" textRotation="90" wrapText="1"/>
    </xf>
    <xf numFmtId="0" fontId="11" fillId="30" borderId="7" xfId="0" applyNumberFormat="1" applyFont="1" applyFill="1" applyBorder="1" applyAlignment="1">
      <alignment horizontal="center" vertical="center" textRotation="90" wrapText="1"/>
    </xf>
    <xf numFmtId="0" fontId="20" fillId="30" borderId="5" xfId="0" applyFont="1" applyFill="1" applyBorder="1" applyAlignment="1">
      <alignment horizontal="center" vertical="center" textRotation="90" wrapText="1"/>
    </xf>
    <xf numFmtId="0" fontId="21" fillId="30" borderId="7" xfId="0" applyFont="1" applyFill="1" applyBorder="1" applyAlignment="1">
      <alignment horizontal="center" vertical="center" textRotation="90" wrapText="1"/>
    </xf>
    <xf numFmtId="0" fontId="21" fillId="30" borderId="8" xfId="0" applyFont="1" applyFill="1" applyBorder="1" applyAlignment="1">
      <alignment horizontal="center" vertical="center" textRotation="90" wrapText="1"/>
    </xf>
    <xf numFmtId="0" fontId="24" fillId="0" borderId="28"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18" fillId="31" borderId="1" xfId="0" applyFont="1" applyFill="1" applyBorder="1" applyAlignment="1">
      <alignment horizontal="center" vertical="center" wrapText="1"/>
    </xf>
    <xf numFmtId="0" fontId="18" fillId="31" borderId="60" xfId="0" applyFont="1" applyFill="1" applyBorder="1" applyAlignment="1">
      <alignment horizontal="center" vertical="center" wrapText="1"/>
    </xf>
    <xf numFmtId="0" fontId="18" fillId="31" borderId="11" xfId="0" applyFont="1" applyFill="1" applyBorder="1" applyAlignment="1">
      <alignment horizontal="center" vertical="center" wrapText="1"/>
    </xf>
    <xf numFmtId="0" fontId="10" fillId="31" borderId="2" xfId="0" applyFont="1" applyFill="1" applyBorder="1" applyAlignment="1">
      <alignment horizontal="center" vertical="center" textRotation="90" wrapText="1"/>
    </xf>
    <xf numFmtId="0" fontId="10" fillId="31" borderId="17" xfId="0" applyFont="1" applyFill="1" applyBorder="1" applyAlignment="1">
      <alignment horizontal="center" vertical="center" textRotation="90" wrapText="1"/>
    </xf>
    <xf numFmtId="0" fontId="11" fillId="31" borderId="5" xfId="0" applyFont="1" applyFill="1" applyBorder="1" applyAlignment="1">
      <alignment horizontal="center" vertical="center" textRotation="90" wrapText="1"/>
    </xf>
    <xf numFmtId="0" fontId="11" fillId="31" borderId="7" xfId="0" applyFont="1" applyFill="1" applyBorder="1" applyAlignment="1">
      <alignment horizontal="center" vertical="center" textRotation="90" wrapText="1"/>
    </xf>
    <xf numFmtId="0" fontId="11" fillId="31" borderId="5" xfId="0" applyNumberFormat="1" applyFont="1" applyFill="1" applyBorder="1" applyAlignment="1">
      <alignment horizontal="center" vertical="center" textRotation="90" wrapText="1"/>
    </xf>
    <xf numFmtId="0" fontId="11" fillId="31" borderId="7" xfId="0" applyNumberFormat="1" applyFont="1" applyFill="1" applyBorder="1" applyAlignment="1">
      <alignment horizontal="center" vertical="center" textRotation="90" wrapText="1"/>
    </xf>
    <xf numFmtId="0" fontId="12" fillId="31" borderId="7" xfId="0" applyFont="1" applyFill="1" applyBorder="1" applyAlignment="1">
      <alignment horizontal="center" vertical="center" textRotation="90" wrapText="1"/>
    </xf>
    <xf numFmtId="0" fontId="12" fillId="31" borderId="8" xfId="0" applyFont="1" applyFill="1" applyBorder="1" applyAlignment="1">
      <alignment horizontal="center" vertical="center" textRotation="90" wrapText="1"/>
    </xf>
    <xf numFmtId="0" fontId="10" fillId="31" borderId="7" xfId="0" applyFont="1" applyFill="1" applyBorder="1" applyAlignment="1">
      <alignment horizontal="center" vertical="center" textRotation="90" wrapText="1"/>
    </xf>
    <xf numFmtId="0" fontId="10" fillId="31" borderId="8" xfId="0" applyFont="1" applyFill="1" applyBorder="1" applyAlignment="1">
      <alignment horizontal="center" vertical="center" textRotation="90" wrapText="1"/>
    </xf>
    <xf numFmtId="0" fontId="33" fillId="0" borderId="5" xfId="0" applyFont="1" applyBorder="1" applyAlignment="1">
      <alignment horizontal="center" vertical="center" wrapText="1"/>
    </xf>
    <xf numFmtId="172" fontId="7" fillId="0" borderId="5" xfId="0" applyNumberFormat="1" applyFont="1" applyBorder="1" applyAlignment="1">
      <alignment horizontal="center" vertical="center" wrapText="1"/>
    </xf>
    <xf numFmtId="0" fontId="65" fillId="2" borderId="1" xfId="14" applyFont="1" applyFill="1" applyBorder="1" applyAlignment="1">
      <alignment horizontal="center" vertical="center" wrapText="1"/>
    </xf>
    <xf numFmtId="0" fontId="65" fillId="2" borderId="11" xfId="14"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wrapText="1"/>
    </xf>
    <xf numFmtId="1" fontId="33" fillId="0" borderId="48" xfId="1" applyNumberFormat="1" applyFont="1" applyFill="1" applyBorder="1" applyAlignment="1">
      <alignment horizontal="center" vertical="top"/>
    </xf>
    <xf numFmtId="1" fontId="33" fillId="0" borderId="77" xfId="1" applyNumberFormat="1" applyFont="1" applyFill="1" applyBorder="1" applyAlignment="1">
      <alignment horizontal="center" vertical="top"/>
    </xf>
    <xf numFmtId="1" fontId="33" fillId="0" borderId="46" xfId="1" applyNumberFormat="1" applyFont="1" applyFill="1" applyBorder="1" applyAlignment="1">
      <alignment horizontal="center" vertical="top"/>
    </xf>
    <xf numFmtId="0" fontId="7" fillId="0" borderId="0" xfId="0" applyFont="1" applyAlignment="1">
      <alignment horizontal="left" vertical="center" wrapText="1"/>
    </xf>
    <xf numFmtId="165" fontId="21" fillId="4" borderId="62" xfId="0" applyNumberFormat="1" applyFont="1" applyFill="1" applyBorder="1" applyAlignment="1">
      <alignment horizontal="center" vertical="center" wrapText="1"/>
    </xf>
    <xf numFmtId="165" fontId="21" fillId="4" borderId="66" xfId="0" applyNumberFormat="1" applyFont="1" applyFill="1" applyBorder="1" applyAlignment="1">
      <alignment horizontal="center" vertical="center" wrapText="1"/>
    </xf>
    <xf numFmtId="165" fontId="21" fillId="4" borderId="67" xfId="0" applyNumberFormat="1" applyFont="1" applyFill="1" applyBorder="1" applyAlignment="1">
      <alignment horizontal="center" vertical="center" wrapText="1"/>
    </xf>
    <xf numFmtId="0" fontId="24" fillId="0" borderId="51"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8" fillId="30" borderId="25" xfId="0" applyFont="1" applyFill="1" applyBorder="1" applyAlignment="1">
      <alignment horizontal="center" vertical="center" wrapText="1"/>
    </xf>
    <xf numFmtId="0" fontId="18" fillId="30" borderId="21" xfId="0" applyFont="1" applyFill="1" applyBorder="1" applyAlignment="1">
      <alignment horizontal="center" vertical="center" wrapText="1"/>
    </xf>
    <xf numFmtId="0" fontId="18" fillId="30" borderId="26" xfId="0" applyFont="1" applyFill="1" applyBorder="1" applyAlignment="1">
      <alignment horizontal="center" vertical="center" wrapText="1"/>
    </xf>
    <xf numFmtId="0" fontId="18" fillId="5" borderId="25"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8" fillId="5" borderId="65" xfId="0" applyFont="1" applyFill="1" applyBorder="1" applyAlignment="1">
      <alignment horizontal="center" vertical="center" wrapText="1"/>
    </xf>
    <xf numFmtId="0" fontId="33" fillId="0" borderId="5" xfId="0" applyFont="1" applyBorder="1" applyAlignment="1">
      <alignment vertical="center" wrapText="1"/>
    </xf>
    <xf numFmtId="0" fontId="76" fillId="0" borderId="0" xfId="0" applyFont="1" applyAlignment="1">
      <alignment horizontal="center" vertical="center"/>
    </xf>
    <xf numFmtId="0" fontId="3" fillId="0" borderId="0" xfId="0" applyFont="1" applyAlignment="1">
      <alignment horizontal="left" vertical="center"/>
    </xf>
    <xf numFmtId="0" fontId="78" fillId="0" borderId="0" xfId="0" applyFont="1" applyAlignment="1">
      <alignment horizontal="center" wrapText="1"/>
    </xf>
    <xf numFmtId="0" fontId="78" fillId="0" borderId="0" xfId="0" applyFont="1" applyAlignment="1">
      <alignment horizontal="center"/>
    </xf>
    <xf numFmtId="0" fontId="33" fillId="33" borderId="5" xfId="0" applyFont="1" applyFill="1" applyBorder="1" applyAlignment="1">
      <alignment vertical="center" wrapText="1"/>
    </xf>
    <xf numFmtId="0" fontId="7" fillId="0" borderId="5" xfId="0" applyFont="1" applyBorder="1" applyAlignment="1">
      <alignment vertical="center" wrapText="1"/>
    </xf>
    <xf numFmtId="0" fontId="73" fillId="0" borderId="5" xfId="0" applyFont="1" applyBorder="1" applyAlignment="1">
      <alignment vertical="center" wrapText="1"/>
    </xf>
    <xf numFmtId="0" fontId="36" fillId="33" borderId="3" xfId="0" applyFont="1" applyFill="1" applyBorder="1" applyAlignment="1">
      <alignment horizontal="left" vertical="center" wrapText="1"/>
    </xf>
    <xf numFmtId="0" fontId="36" fillId="33" borderId="4" xfId="0" applyFont="1" applyFill="1" applyBorder="1" applyAlignment="1">
      <alignment horizontal="left" vertical="center" wrapText="1"/>
    </xf>
    <xf numFmtId="0" fontId="36" fillId="33" borderId="6" xfId="0" applyFont="1" applyFill="1" applyBorder="1" applyAlignment="1">
      <alignment horizontal="left" vertical="center" wrapText="1"/>
    </xf>
    <xf numFmtId="0" fontId="36" fillId="33"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3" fillId="0" borderId="10" xfId="0" applyFont="1" applyBorder="1" applyAlignment="1">
      <alignment horizontal="center" vertical="center" wrapText="1"/>
    </xf>
    <xf numFmtId="0" fontId="33" fillId="0" borderId="56"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55" xfId="0" applyFont="1" applyBorder="1" applyAlignment="1">
      <alignment horizontal="center" vertical="center"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6" xfId="0" applyFont="1" applyBorder="1" applyAlignment="1">
      <alignment horizontal="left" vertical="top" wrapText="1"/>
    </xf>
    <xf numFmtId="0" fontId="33" fillId="33" borderId="9" xfId="0" applyFont="1" applyFill="1" applyBorder="1" applyAlignment="1">
      <alignment vertical="center" wrapText="1"/>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6" xfId="0" applyFont="1" applyFill="1" applyBorder="1" applyAlignment="1">
      <alignment horizontal="left" vertical="center" wrapText="1"/>
    </xf>
    <xf numFmtId="0" fontId="33" fillId="2" borderId="5" xfId="0" applyFont="1" applyFill="1" applyBorder="1" applyAlignment="1">
      <alignment vertical="center" wrapText="1"/>
    </xf>
    <xf numFmtId="0" fontId="33" fillId="2" borderId="3"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3" xfId="0" applyFont="1" applyFill="1" applyBorder="1" applyAlignment="1">
      <alignment horizontal="left" vertical="top" wrapText="1"/>
    </xf>
    <xf numFmtId="0" fontId="33" fillId="2" borderId="4" xfId="0" applyFont="1" applyFill="1" applyBorder="1" applyAlignment="1">
      <alignment horizontal="left" vertical="top" wrapText="1"/>
    </xf>
    <xf numFmtId="0" fontId="33" fillId="2" borderId="6" xfId="0" applyFont="1" applyFill="1" applyBorder="1" applyAlignment="1">
      <alignment horizontal="left" vertical="top" wrapText="1"/>
    </xf>
    <xf numFmtId="49" fontId="33" fillId="2" borderId="3" xfId="0" applyNumberFormat="1" applyFont="1" applyFill="1" applyBorder="1" applyAlignment="1">
      <alignment horizontal="left" vertical="center" wrapText="1"/>
    </xf>
    <xf numFmtId="49" fontId="33" fillId="2" borderId="4" xfId="0" applyNumberFormat="1" applyFont="1" applyFill="1" applyBorder="1" applyAlignment="1">
      <alignment horizontal="left" vertical="center" wrapText="1"/>
    </xf>
    <xf numFmtId="49" fontId="33" fillId="2" borderId="6" xfId="0" applyNumberFormat="1" applyFont="1" applyFill="1" applyBorder="1" applyAlignment="1">
      <alignment horizontal="left" vertical="center" wrapText="1"/>
    </xf>
    <xf numFmtId="49" fontId="33" fillId="0" borderId="3" xfId="0" applyNumberFormat="1" applyFont="1" applyBorder="1" applyAlignment="1">
      <alignment horizontal="left" vertical="center" wrapText="1"/>
    </xf>
    <xf numFmtId="49" fontId="33" fillId="0" borderId="4" xfId="0" applyNumberFormat="1" applyFont="1" applyBorder="1" applyAlignment="1">
      <alignment horizontal="left" vertical="center" wrapText="1"/>
    </xf>
    <xf numFmtId="49" fontId="33" fillId="0" borderId="6" xfId="0" applyNumberFormat="1" applyFont="1" applyBorder="1" applyAlignment="1">
      <alignment horizontal="left" vertical="center" wrapText="1"/>
    </xf>
    <xf numFmtId="0" fontId="33" fillId="0" borderId="5" xfId="0" applyFont="1" applyBorder="1" applyAlignment="1">
      <alignment horizontal="left" vertical="center" wrapText="1" indent="5"/>
    </xf>
    <xf numFmtId="49" fontId="33" fillId="0" borderId="5" xfId="0" applyNumberFormat="1" applyFont="1" applyBorder="1" applyAlignment="1">
      <alignment vertical="center" wrapText="1"/>
    </xf>
    <xf numFmtId="0" fontId="73" fillId="0" borderId="5" xfId="0" applyFont="1" applyBorder="1" applyAlignment="1">
      <alignment horizontal="left" vertical="center" wrapText="1" indent="3"/>
    </xf>
    <xf numFmtId="0" fontId="73" fillId="0" borderId="5" xfId="0" applyFont="1" applyBorder="1" applyAlignment="1">
      <alignment horizontal="left" vertical="center" wrapText="1" indent="15"/>
    </xf>
    <xf numFmtId="0" fontId="0" fillId="0" borderId="4" xfId="0" applyBorder="1" applyAlignment="1">
      <alignment horizontal="left" vertical="top"/>
    </xf>
    <xf numFmtId="0" fontId="0" fillId="0" borderId="6" xfId="0" applyBorder="1" applyAlignment="1">
      <alignment horizontal="left" vertical="top"/>
    </xf>
    <xf numFmtId="0" fontId="33" fillId="0" borderId="16" xfId="0" applyFont="1" applyBorder="1" applyAlignment="1">
      <alignment vertical="center" wrapText="1"/>
    </xf>
    <xf numFmtId="0" fontId="33" fillId="0" borderId="0" xfId="0" applyFont="1" applyBorder="1" applyAlignment="1">
      <alignment vertical="center" wrapText="1"/>
    </xf>
    <xf numFmtId="0" fontId="33" fillId="0" borderId="64" xfId="0" applyFont="1" applyBorder="1" applyAlignment="1">
      <alignment vertical="center" wrapText="1"/>
    </xf>
    <xf numFmtId="0" fontId="33" fillId="0" borderId="29" xfId="0" applyFont="1" applyBorder="1" applyAlignment="1">
      <alignment horizontal="left" vertical="top" wrapText="1"/>
    </xf>
    <xf numFmtId="0" fontId="33" fillId="0" borderId="30" xfId="0" applyFont="1" applyBorder="1" applyAlignment="1">
      <alignment horizontal="left" vertical="top" wrapText="1"/>
    </xf>
    <xf numFmtId="0" fontId="33" fillId="0" borderId="55" xfId="0" applyFont="1" applyBorder="1" applyAlignment="1">
      <alignment horizontal="left" vertical="top" wrapText="1"/>
    </xf>
    <xf numFmtId="0" fontId="33" fillId="0" borderId="10" xfId="0" applyFont="1" applyBorder="1" applyAlignment="1">
      <alignment vertical="center" wrapText="1"/>
    </xf>
    <xf numFmtId="0" fontId="33" fillId="0" borderId="58" xfId="0" applyFont="1" applyBorder="1" applyAlignment="1">
      <alignment vertical="center" wrapText="1"/>
    </xf>
    <xf numFmtId="0" fontId="33" fillId="0" borderId="56" xfId="0" applyFont="1" applyBorder="1" applyAlignment="1">
      <alignment vertical="center" wrapText="1"/>
    </xf>
    <xf numFmtId="0" fontId="73" fillId="0" borderId="5" xfId="0" applyFont="1" applyBorder="1" applyAlignment="1">
      <alignment horizontal="left" vertical="center" wrapText="1" indent="4"/>
    </xf>
    <xf numFmtId="0" fontId="24" fillId="0" borderId="5" xfId="0" applyFont="1" applyBorder="1" applyAlignment="1">
      <alignmen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6" xfId="0" applyFont="1" applyBorder="1" applyAlignment="1">
      <alignment horizontal="left" vertical="center" wrapText="1"/>
    </xf>
    <xf numFmtId="0" fontId="33" fillId="0" borderId="3" xfId="0" applyFont="1" applyBorder="1" applyAlignment="1">
      <alignment vertical="center" wrapText="1"/>
    </xf>
    <xf numFmtId="0" fontId="33" fillId="0" borderId="4" xfId="0" applyFont="1" applyBorder="1" applyAlignment="1">
      <alignment vertical="center" wrapText="1"/>
    </xf>
    <xf numFmtId="0" fontId="33" fillId="0" borderId="6" xfId="0" applyFont="1" applyBorder="1" applyAlignment="1">
      <alignment vertical="center" wrapText="1"/>
    </xf>
    <xf numFmtId="0" fontId="33" fillId="0" borderId="3" xfId="0" applyFont="1" applyBorder="1" applyAlignment="1">
      <alignment horizontal="center" vertical="center" wrapText="1"/>
    </xf>
    <xf numFmtId="0" fontId="0" fillId="0" borderId="4" xfId="0" applyBorder="1"/>
    <xf numFmtId="0" fontId="0" fillId="0" borderId="6" xfId="0" applyBorder="1"/>
    <xf numFmtId="0" fontId="33" fillId="33" borderId="3" xfId="0" applyFont="1" applyFill="1" applyBorder="1" applyAlignment="1">
      <alignment horizontal="center" vertical="center" wrapText="1"/>
    </xf>
    <xf numFmtId="0" fontId="0" fillId="33" borderId="4" xfId="0" applyFill="1" applyBorder="1"/>
    <xf numFmtId="0" fontId="0" fillId="33" borderId="6" xfId="0" applyFill="1" applyBorder="1"/>
    <xf numFmtId="0" fontId="33" fillId="2" borderId="3" xfId="0" applyFont="1" applyFill="1" applyBorder="1" applyAlignment="1">
      <alignment vertical="center" wrapText="1"/>
    </xf>
    <xf numFmtId="0" fontId="33" fillId="2" borderId="4" xfId="0" applyFont="1" applyFill="1" applyBorder="1" applyAlignment="1">
      <alignment vertical="center" wrapText="1"/>
    </xf>
    <xf numFmtId="0" fontId="33" fillId="2" borderId="6" xfId="0" applyFont="1" applyFill="1" applyBorder="1" applyAlignment="1">
      <alignment vertical="center" wrapText="1"/>
    </xf>
    <xf numFmtId="0" fontId="33" fillId="0" borderId="29" xfId="0" applyFont="1" applyBorder="1" applyAlignment="1">
      <alignment vertical="center" wrapText="1"/>
    </xf>
    <xf numFmtId="0" fontId="33" fillId="0" borderId="30" xfId="0" applyFont="1" applyBorder="1" applyAlignment="1">
      <alignment vertical="center" wrapText="1"/>
    </xf>
    <xf numFmtId="0" fontId="33" fillId="0" borderId="55" xfId="0" applyFont="1" applyBorder="1" applyAlignment="1">
      <alignment vertical="center" wrapText="1"/>
    </xf>
    <xf numFmtId="0" fontId="33" fillId="33" borderId="3" xfId="0" applyFont="1" applyFill="1" applyBorder="1" applyAlignment="1">
      <alignment vertical="center" wrapText="1"/>
    </xf>
    <xf numFmtId="0" fontId="33" fillId="33" borderId="4" xfId="0" applyFont="1" applyFill="1" applyBorder="1" applyAlignment="1">
      <alignment vertical="center" wrapText="1"/>
    </xf>
    <xf numFmtId="0" fontId="33" fillId="33" borderId="6" xfId="0" applyFont="1" applyFill="1" applyBorder="1" applyAlignment="1">
      <alignment vertical="center" wrapText="1"/>
    </xf>
    <xf numFmtId="0" fontId="33" fillId="0" borderId="3" xfId="0" applyFont="1" applyBorder="1" applyAlignment="1">
      <alignment vertical="top" wrapText="1"/>
    </xf>
    <xf numFmtId="0" fontId="33" fillId="0" borderId="4" xfId="0" applyFont="1" applyBorder="1" applyAlignment="1">
      <alignment vertical="top" wrapText="1"/>
    </xf>
    <xf numFmtId="0" fontId="33" fillId="0" borderId="6" xfId="0" applyFont="1" applyBorder="1" applyAlignment="1">
      <alignment vertical="top" wrapText="1"/>
    </xf>
    <xf numFmtId="0" fontId="33" fillId="0" borderId="3" xfId="0" applyFont="1" applyBorder="1" applyAlignment="1">
      <alignment horizontal="left" vertical="center" wrapText="1" indent="5"/>
    </xf>
    <xf numFmtId="0" fontId="33" fillId="0" borderId="4" xfId="0" applyFont="1" applyBorder="1" applyAlignment="1">
      <alignment horizontal="left" vertical="center" wrapText="1" indent="5"/>
    </xf>
    <xf numFmtId="0" fontId="33" fillId="0" borderId="6" xfId="0" applyFont="1" applyBorder="1" applyAlignment="1">
      <alignment horizontal="left" vertical="center" wrapText="1" indent="5"/>
    </xf>
    <xf numFmtId="0" fontId="33" fillId="0" borderId="4" xfId="0" applyFont="1" applyBorder="1" applyAlignment="1">
      <alignment horizontal="center" vertical="center" wrapText="1"/>
    </xf>
    <xf numFmtId="0" fontId="33" fillId="0" borderId="6" xfId="0" applyFont="1" applyBorder="1" applyAlignment="1">
      <alignment horizontal="center" vertical="center" wrapText="1"/>
    </xf>
    <xf numFmtId="0" fontId="7" fillId="33" borderId="5" xfId="0" applyFont="1" applyFill="1" applyBorder="1" applyAlignment="1">
      <alignment vertical="center" wrapText="1"/>
    </xf>
    <xf numFmtId="0" fontId="33" fillId="0" borderId="5" xfId="0" applyFont="1" applyFill="1" applyBorder="1" applyAlignment="1">
      <alignment vertical="center" wrapText="1"/>
    </xf>
    <xf numFmtId="0" fontId="33" fillId="0" borderId="3" xfId="0" applyFont="1" applyFill="1" applyBorder="1" applyAlignment="1">
      <alignment vertical="center" wrapText="1"/>
    </xf>
    <xf numFmtId="0" fontId="33" fillId="0" borderId="4" xfId="0" applyFont="1" applyFill="1" applyBorder="1" applyAlignment="1">
      <alignment vertical="center" wrapText="1"/>
    </xf>
    <xf numFmtId="0" fontId="33" fillId="0" borderId="6" xfId="0" applyFont="1" applyFill="1" applyBorder="1" applyAlignment="1">
      <alignment vertical="center" wrapText="1"/>
    </xf>
    <xf numFmtId="0" fontId="33" fillId="33" borderId="5" xfId="0" applyFont="1" applyFill="1" applyBorder="1" applyAlignment="1">
      <alignment horizontal="center" vertical="center" wrapText="1"/>
    </xf>
    <xf numFmtId="0" fontId="33" fillId="33" borderId="6" xfId="0" applyFont="1" applyFill="1" applyBorder="1" applyAlignment="1">
      <alignment horizontal="center" vertical="center" wrapText="1"/>
    </xf>
    <xf numFmtId="0" fontId="73" fillId="0" borderId="3" xfId="0" applyFont="1" applyBorder="1" applyAlignment="1">
      <alignment horizontal="left" vertical="top" wrapText="1"/>
    </xf>
    <xf numFmtId="0" fontId="73" fillId="0" borderId="4" xfId="0" applyFont="1" applyBorder="1" applyAlignment="1">
      <alignment horizontal="left" vertical="top" wrapText="1"/>
    </xf>
    <xf numFmtId="0" fontId="73" fillId="0" borderId="6" xfId="0" applyFont="1" applyBorder="1" applyAlignment="1">
      <alignment horizontal="left" vertical="top" wrapText="1"/>
    </xf>
    <xf numFmtId="0" fontId="33" fillId="0" borderId="16"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10" xfId="0" applyFont="1" applyBorder="1" applyAlignment="1">
      <alignment horizontal="center" vertical="top" wrapText="1"/>
    </xf>
    <xf numFmtId="0" fontId="33" fillId="0" borderId="56" xfId="0" applyFont="1" applyBorder="1" applyAlignment="1">
      <alignment horizontal="center" vertical="top" wrapText="1"/>
    </xf>
    <xf numFmtId="0" fontId="33" fillId="0" borderId="16" xfId="0" applyFont="1" applyBorder="1" applyAlignment="1">
      <alignment horizontal="center" vertical="top" wrapText="1"/>
    </xf>
    <xf numFmtId="0" fontId="33" fillId="0" borderId="64" xfId="0" applyFont="1" applyBorder="1" applyAlignment="1">
      <alignment horizontal="center" vertical="top" wrapText="1"/>
    </xf>
    <xf numFmtId="0" fontId="33" fillId="0" borderId="29" xfId="0" applyFont="1" applyBorder="1" applyAlignment="1">
      <alignment horizontal="center" vertical="top" wrapText="1"/>
    </xf>
    <xf numFmtId="0" fontId="33" fillId="0" borderId="55" xfId="0" applyFont="1" applyBorder="1" applyAlignment="1">
      <alignment horizontal="center" vertical="top"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85" fillId="0" borderId="3" xfId="0" applyFont="1" applyBorder="1" applyAlignment="1">
      <alignment vertical="center" wrapText="1"/>
    </xf>
    <xf numFmtId="0" fontId="85" fillId="0" borderId="4" xfId="0" applyFont="1" applyBorder="1" applyAlignment="1">
      <alignment vertical="center" wrapText="1"/>
    </xf>
    <xf numFmtId="0" fontId="85" fillId="0" borderId="6" xfId="0" applyFont="1" applyBorder="1" applyAlignment="1">
      <alignment vertical="center" wrapText="1"/>
    </xf>
    <xf numFmtId="0" fontId="86" fillId="0" borderId="3" xfId="0" applyFont="1" applyBorder="1" applyAlignment="1">
      <alignment vertical="center" wrapText="1"/>
    </xf>
    <xf numFmtId="0" fontId="86" fillId="0" borderId="4" xfId="0" applyFont="1" applyBorder="1" applyAlignment="1">
      <alignment vertical="center" wrapText="1"/>
    </xf>
    <xf numFmtId="0" fontId="86" fillId="0" borderId="6" xfId="0" applyFont="1" applyBorder="1" applyAlignment="1">
      <alignment vertical="center" wrapText="1"/>
    </xf>
    <xf numFmtId="0" fontId="73" fillId="0" borderId="3" xfId="0" applyFont="1" applyBorder="1" applyAlignment="1">
      <alignment vertical="center" wrapText="1"/>
    </xf>
    <xf numFmtId="0" fontId="73" fillId="0" borderId="4" xfId="0" applyFont="1" applyBorder="1" applyAlignment="1">
      <alignment vertical="center" wrapText="1"/>
    </xf>
    <xf numFmtId="0" fontId="73" fillId="0" borderId="6" xfId="0" applyFont="1" applyBorder="1" applyAlignment="1">
      <alignment vertical="center" wrapText="1"/>
    </xf>
    <xf numFmtId="0" fontId="36" fillId="33" borderId="3" xfId="0" applyFont="1" applyFill="1" applyBorder="1" applyAlignment="1">
      <alignment horizontal="center" vertical="center" wrapText="1"/>
    </xf>
    <xf numFmtId="0" fontId="36" fillId="33" borderId="6" xfId="0" applyFont="1" applyFill="1" applyBorder="1" applyAlignment="1">
      <alignment horizontal="center" vertical="center" wrapText="1"/>
    </xf>
  </cellXfs>
  <cellStyles count="118">
    <cellStyle name="20% - Акцент1" xfId="15"/>
    <cellStyle name="20% - Акцент2" xfId="16"/>
    <cellStyle name="20% - Акцент3" xfId="17"/>
    <cellStyle name="20% - Акцент4" xfId="18"/>
    <cellStyle name="20% - Акцент5" xfId="19"/>
    <cellStyle name="20% - Акцент6" xfId="20"/>
    <cellStyle name="40% - Акцент1" xfId="21"/>
    <cellStyle name="40% - Акцент2" xfId="22"/>
    <cellStyle name="40% - Акцент3" xfId="23"/>
    <cellStyle name="40% - Акцент4" xfId="24"/>
    <cellStyle name="40% - Акцент5" xfId="25"/>
    <cellStyle name="40% - Акцент6" xfId="26"/>
    <cellStyle name="60% - Акцент1" xfId="27"/>
    <cellStyle name="60% - Акцент2" xfId="28"/>
    <cellStyle name="60% - Акцент3" xfId="29"/>
    <cellStyle name="60% - Акцент4" xfId="30"/>
    <cellStyle name="60% - Акцент5" xfId="31"/>
    <cellStyle name="60% - Акцент6" xfId="32"/>
    <cellStyle name="Comma" xfId="1" builtinId="3"/>
    <cellStyle name="Comma 10" xfId="33"/>
    <cellStyle name="Comma 2" xfId="4"/>
    <cellStyle name="Comma 2 2" xfId="34"/>
    <cellStyle name="Comma 2 2 2" xfId="108"/>
    <cellStyle name="Comma 2 3" xfId="35"/>
    <cellStyle name="Comma 2 4" xfId="36"/>
    <cellStyle name="Comma 2 5" xfId="107"/>
    <cellStyle name="Comma 3" xfId="37"/>
    <cellStyle name="Comma 3 2" xfId="38"/>
    <cellStyle name="Comma 3 2 2" xfId="110"/>
    <cellStyle name="Comma 3 3" xfId="39"/>
    <cellStyle name="Comma 4" xfId="40"/>
    <cellStyle name="Comma 5" xfId="41"/>
    <cellStyle name="Comma 6" xfId="42"/>
    <cellStyle name="Comma 6 2" xfId="43"/>
    <cellStyle name="Comma 6 2 2" xfId="111"/>
    <cellStyle name="Comma 6 3" xfId="112"/>
    <cellStyle name="Comma 7" xfId="44"/>
    <cellStyle name="Comma 7 2" xfId="45"/>
    <cellStyle name="Comma 7 2 2" xfId="113"/>
    <cellStyle name="Comma 7 3" xfId="11"/>
    <cellStyle name="Comma 8" xfId="46"/>
    <cellStyle name="Comma 9" xfId="47"/>
    <cellStyle name="Hyperlink 2" xfId="14"/>
    <cellStyle name="Hyperlink 3" xfId="13"/>
    <cellStyle name="Normal" xfId="0" builtinId="0"/>
    <cellStyle name="Normal 10" xfId="48"/>
    <cellStyle name="Normal 11" xfId="49"/>
    <cellStyle name="Normal 12" xfId="50"/>
    <cellStyle name="Normal 12 2" xfId="100"/>
    <cellStyle name="Normal 13" xfId="51"/>
    <cellStyle name="Normal 2" xfId="2"/>
    <cellStyle name="Normal 2 2" xfId="5"/>
    <cellStyle name="Normal 2 2 2" xfId="102"/>
    <cellStyle name="Normal 2 3" xfId="52"/>
    <cellStyle name="Normal 2 3 2" xfId="114"/>
    <cellStyle name="Normal 2 4" xfId="101"/>
    <cellStyle name="Normal 2 5" xfId="109"/>
    <cellStyle name="Normal 2_Gorcuxum ashxatakazm" xfId="53"/>
    <cellStyle name="Normal 3" xfId="3"/>
    <cellStyle name="Normal 3 2" xfId="54"/>
    <cellStyle name="Normal 3 2 2" xfId="106"/>
    <cellStyle name="Normal 3 3" xfId="55"/>
    <cellStyle name="Normal 3 4" xfId="103"/>
    <cellStyle name="Normal 3 5" xfId="105"/>
    <cellStyle name="Normal 4" xfId="12"/>
    <cellStyle name="Normal 4 2" xfId="104"/>
    <cellStyle name="Normal 5" xfId="56"/>
    <cellStyle name="Normal 5 2" xfId="57"/>
    <cellStyle name="Normal 6" xfId="58"/>
    <cellStyle name="Normal 6 2" xfId="59"/>
    <cellStyle name="Normal 6 2 2" xfId="115"/>
    <cellStyle name="Normal 6 3" xfId="116"/>
    <cellStyle name="Normal 7" xfId="10"/>
    <cellStyle name="Normal 8" xfId="60"/>
    <cellStyle name="Normal 8 2" xfId="117"/>
    <cellStyle name="Normal 9" xfId="61"/>
    <cellStyle name="Percent 2" xfId="7"/>
    <cellStyle name="Percent 3" xfId="62"/>
    <cellStyle name="Percent 4" xfId="63"/>
    <cellStyle name="SN_241" xfId="99"/>
    <cellStyle name="Style 1" xfId="8"/>
    <cellStyle name="Style 1 2" xfId="64"/>
    <cellStyle name="Style 1 3" xfId="65"/>
    <cellStyle name="Style 1 4" xfId="66"/>
    <cellStyle name="Акцент1" xfId="67"/>
    <cellStyle name="Акцент2" xfId="68"/>
    <cellStyle name="Акцент3" xfId="69"/>
    <cellStyle name="Акцент4" xfId="70"/>
    <cellStyle name="Акцент5" xfId="71"/>
    <cellStyle name="Акцент6" xfId="72"/>
    <cellStyle name="Ввод " xfId="73"/>
    <cellStyle name="Вывод" xfId="74"/>
    <cellStyle name="Вычисление" xfId="75"/>
    <cellStyle name="Заголовок 1" xfId="76"/>
    <cellStyle name="Заголовок 2" xfId="77"/>
    <cellStyle name="Заголовок 3" xfId="78"/>
    <cellStyle name="Заголовок 4" xfId="79"/>
    <cellStyle name="Итог" xfId="80"/>
    <cellStyle name="Контрольная ячейка" xfId="81"/>
    <cellStyle name="Название" xfId="82"/>
    <cellStyle name="Нейтральный" xfId="83"/>
    <cellStyle name="Обычный 2" xfId="84"/>
    <cellStyle name="Обычный 3" xfId="85"/>
    <cellStyle name="Обычный_Лист1" xfId="6"/>
    <cellStyle name="Плохой" xfId="86"/>
    <cellStyle name="Пояснение" xfId="87"/>
    <cellStyle name="Примечание" xfId="88"/>
    <cellStyle name="Связанная ячейка" xfId="89"/>
    <cellStyle name="Стиль 1" xfId="90"/>
    <cellStyle name="Стиль 1 2" xfId="9"/>
    <cellStyle name="Стиль 1 2 2" xfId="91"/>
    <cellStyle name="Текст предупреждения" xfId="92"/>
    <cellStyle name="Финансовый 2" xfId="93"/>
    <cellStyle name="Финансовый 2 2" xfId="94"/>
    <cellStyle name="Финансовый 3" xfId="95"/>
    <cellStyle name="Финансовый 3 2" xfId="96"/>
    <cellStyle name="Финансовый 4" xfId="97"/>
    <cellStyle name="Хороший" xfId="9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2553566</xdr:colOff>
      <xdr:row>18</xdr:row>
      <xdr:rowOff>0</xdr:rowOff>
    </xdr:from>
    <xdr:ext cx="184731" cy="264560"/>
    <xdr:sp macro="" textlink="">
      <xdr:nvSpPr>
        <xdr:cNvPr id="2" name="TextBox 1"/>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2553566</xdr:colOff>
      <xdr:row>18</xdr:row>
      <xdr:rowOff>0</xdr:rowOff>
    </xdr:from>
    <xdr:ext cx="184731" cy="264560"/>
    <xdr:sp macro="" textlink="">
      <xdr:nvSpPr>
        <xdr:cNvPr id="3" name="TextBox 2"/>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3</xdr:col>
      <xdr:colOff>2553566</xdr:colOff>
      <xdr:row>18</xdr:row>
      <xdr:rowOff>0</xdr:rowOff>
    </xdr:from>
    <xdr:ext cx="184731" cy="264560"/>
    <xdr:sp macro="" textlink="">
      <xdr:nvSpPr>
        <xdr:cNvPr id="4" name="TextBox 3"/>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184731" cy="264560"/>
    <xdr:sp macro="" textlink="">
      <xdr:nvSpPr>
        <xdr:cNvPr id="2" name="TextBox 1"/>
        <xdr:cNvSpPr txBox="1"/>
      </xdr:nvSpPr>
      <xdr:spPr>
        <a:xfrm>
          <a:off x="3696566" y="8335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16</xdr:row>
      <xdr:rowOff>0</xdr:rowOff>
    </xdr:from>
    <xdr:ext cx="184731" cy="264560"/>
    <xdr:sp macro="" textlink="">
      <xdr:nvSpPr>
        <xdr:cNvPr id="3" name="TextBox 2"/>
        <xdr:cNvSpPr txBox="1"/>
      </xdr:nvSpPr>
      <xdr:spPr>
        <a:xfrm>
          <a:off x="3696566" y="8335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16</xdr:row>
      <xdr:rowOff>0</xdr:rowOff>
    </xdr:from>
    <xdr:ext cx="184731" cy="264560"/>
    <xdr:sp macro="" textlink="">
      <xdr:nvSpPr>
        <xdr:cNvPr id="4" name="TextBox 3"/>
        <xdr:cNvSpPr txBox="1"/>
      </xdr:nvSpPr>
      <xdr:spPr>
        <a:xfrm>
          <a:off x="3696566" y="8335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16</xdr:row>
      <xdr:rowOff>0</xdr:rowOff>
    </xdr:from>
    <xdr:ext cx="184731" cy="264560"/>
    <xdr:sp macro="" textlink="">
      <xdr:nvSpPr>
        <xdr:cNvPr id="5" name="TextBox 4"/>
        <xdr:cNvSpPr txBox="1"/>
      </xdr:nvSpPr>
      <xdr:spPr>
        <a:xfrm>
          <a:off x="0" y="96211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16</xdr:row>
      <xdr:rowOff>0</xdr:rowOff>
    </xdr:from>
    <xdr:ext cx="184731" cy="264560"/>
    <xdr:sp macro="" textlink="">
      <xdr:nvSpPr>
        <xdr:cNvPr id="6" name="TextBox 5"/>
        <xdr:cNvSpPr txBox="1"/>
      </xdr:nvSpPr>
      <xdr:spPr>
        <a:xfrm>
          <a:off x="0" y="96211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16</xdr:row>
      <xdr:rowOff>0</xdr:rowOff>
    </xdr:from>
    <xdr:ext cx="184731" cy="264560"/>
    <xdr:sp macro="" textlink="">
      <xdr:nvSpPr>
        <xdr:cNvPr id="7" name="TextBox 6"/>
        <xdr:cNvSpPr txBox="1"/>
      </xdr:nvSpPr>
      <xdr:spPr>
        <a:xfrm>
          <a:off x="0" y="96211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2553566</xdr:colOff>
      <xdr:row>16</xdr:row>
      <xdr:rowOff>0</xdr:rowOff>
    </xdr:from>
    <xdr:ext cx="184731" cy="264560"/>
    <xdr:sp macro="" textlink="">
      <xdr:nvSpPr>
        <xdr:cNvPr id="2" name="TextBox 1"/>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2553566</xdr:colOff>
      <xdr:row>16</xdr:row>
      <xdr:rowOff>0</xdr:rowOff>
    </xdr:from>
    <xdr:ext cx="184731" cy="264560"/>
    <xdr:sp macro="" textlink="">
      <xdr:nvSpPr>
        <xdr:cNvPr id="3" name="TextBox 2"/>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2553566</xdr:colOff>
      <xdr:row>16</xdr:row>
      <xdr:rowOff>0</xdr:rowOff>
    </xdr:from>
    <xdr:ext cx="184731" cy="264560"/>
    <xdr:sp macro="" textlink="">
      <xdr:nvSpPr>
        <xdr:cNvPr id="4" name="TextBox 3"/>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7</xdr:row>
      <xdr:rowOff>0</xdr:rowOff>
    </xdr:from>
    <xdr:ext cx="184731" cy="264560"/>
    <xdr:sp macro="" textlink="">
      <xdr:nvSpPr>
        <xdr:cNvPr id="2" name="TextBox 1"/>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7</xdr:row>
      <xdr:rowOff>0</xdr:rowOff>
    </xdr:from>
    <xdr:ext cx="184731" cy="264560"/>
    <xdr:sp macro="" textlink="">
      <xdr:nvSpPr>
        <xdr:cNvPr id="3" name="TextBox 2"/>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7</xdr:row>
      <xdr:rowOff>0</xdr:rowOff>
    </xdr:from>
    <xdr:ext cx="184731" cy="264560"/>
    <xdr:sp macro="" textlink="">
      <xdr:nvSpPr>
        <xdr:cNvPr id="4" name="TextBox 3"/>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7</xdr:row>
      <xdr:rowOff>0</xdr:rowOff>
    </xdr:from>
    <xdr:ext cx="184731" cy="264560"/>
    <xdr:sp macro="" textlink="">
      <xdr:nvSpPr>
        <xdr:cNvPr id="5" name="TextBox 4"/>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7</xdr:row>
      <xdr:rowOff>0</xdr:rowOff>
    </xdr:from>
    <xdr:ext cx="184731" cy="264560"/>
    <xdr:sp macro="" textlink="">
      <xdr:nvSpPr>
        <xdr:cNvPr id="6" name="TextBox 5"/>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7</xdr:row>
      <xdr:rowOff>0</xdr:rowOff>
    </xdr:from>
    <xdr:ext cx="184731" cy="264560"/>
    <xdr:sp macro="" textlink="">
      <xdr:nvSpPr>
        <xdr:cNvPr id="7" name="TextBox 6"/>
        <xdr:cNvSpPr txBox="1"/>
      </xdr:nvSpPr>
      <xdr:spPr>
        <a:xfrm>
          <a:off x="0" y="79923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2553566</xdr:colOff>
      <xdr:row>15</xdr:row>
      <xdr:rowOff>0</xdr:rowOff>
    </xdr:from>
    <xdr:ext cx="184731" cy="264560"/>
    <xdr:sp macro="" textlink="">
      <xdr:nvSpPr>
        <xdr:cNvPr id="8" name="TextBox 7"/>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2553566</xdr:colOff>
      <xdr:row>15</xdr:row>
      <xdr:rowOff>0</xdr:rowOff>
    </xdr:from>
    <xdr:ext cx="184731" cy="264560"/>
    <xdr:sp macro="" textlink="">
      <xdr:nvSpPr>
        <xdr:cNvPr id="9" name="TextBox 8"/>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2553566</xdr:colOff>
      <xdr:row>15</xdr:row>
      <xdr:rowOff>0</xdr:rowOff>
    </xdr:from>
    <xdr:ext cx="184731" cy="264560"/>
    <xdr:sp macro="" textlink="">
      <xdr:nvSpPr>
        <xdr:cNvPr id="10" name="TextBox 9"/>
        <xdr:cNvSpPr txBox="1"/>
      </xdr:nvSpPr>
      <xdr:spPr>
        <a:xfrm>
          <a:off x="3782291" y="809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5</xdr:row>
      <xdr:rowOff>0</xdr:rowOff>
    </xdr:from>
    <xdr:ext cx="184731" cy="264560"/>
    <xdr:sp macro="" textlink="">
      <xdr:nvSpPr>
        <xdr:cNvPr id="11" name="TextBox 10"/>
        <xdr:cNvSpPr txBox="1"/>
      </xdr:nvSpPr>
      <xdr:spPr>
        <a:xfrm>
          <a:off x="0" y="2868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5</xdr:row>
      <xdr:rowOff>0</xdr:rowOff>
    </xdr:from>
    <xdr:ext cx="184731" cy="264560"/>
    <xdr:sp macro="" textlink="">
      <xdr:nvSpPr>
        <xdr:cNvPr id="12" name="TextBox 11"/>
        <xdr:cNvSpPr txBox="1"/>
      </xdr:nvSpPr>
      <xdr:spPr>
        <a:xfrm>
          <a:off x="0" y="2868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5</xdr:row>
      <xdr:rowOff>0</xdr:rowOff>
    </xdr:from>
    <xdr:ext cx="184731" cy="264560"/>
    <xdr:sp macro="" textlink="">
      <xdr:nvSpPr>
        <xdr:cNvPr id="13" name="TextBox 12"/>
        <xdr:cNvSpPr txBox="1"/>
      </xdr:nvSpPr>
      <xdr:spPr>
        <a:xfrm>
          <a:off x="0" y="2868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5</xdr:row>
      <xdr:rowOff>0</xdr:rowOff>
    </xdr:from>
    <xdr:ext cx="184731" cy="264560"/>
    <xdr:sp macro="" textlink="">
      <xdr:nvSpPr>
        <xdr:cNvPr id="14" name="TextBox 13"/>
        <xdr:cNvSpPr txBox="1"/>
      </xdr:nvSpPr>
      <xdr:spPr>
        <a:xfrm>
          <a:off x="0" y="2868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5</xdr:row>
      <xdr:rowOff>0</xdr:rowOff>
    </xdr:from>
    <xdr:ext cx="184731" cy="264560"/>
    <xdr:sp macro="" textlink="">
      <xdr:nvSpPr>
        <xdr:cNvPr id="15" name="TextBox 14"/>
        <xdr:cNvSpPr txBox="1"/>
      </xdr:nvSpPr>
      <xdr:spPr>
        <a:xfrm>
          <a:off x="0" y="2868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0</xdr:col>
      <xdr:colOff>0</xdr:colOff>
      <xdr:row>5</xdr:row>
      <xdr:rowOff>0</xdr:rowOff>
    </xdr:from>
    <xdr:ext cx="184731" cy="264560"/>
    <xdr:sp macro="" textlink="">
      <xdr:nvSpPr>
        <xdr:cNvPr id="16" name="TextBox 15"/>
        <xdr:cNvSpPr txBox="1"/>
      </xdr:nvSpPr>
      <xdr:spPr>
        <a:xfrm>
          <a:off x="0" y="2868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Y38"/>
  <sheetViews>
    <sheetView tabSelected="1" topLeftCell="A2" zoomScaleNormal="100" zoomScaleSheetLayoutView="70" workbookViewId="0">
      <selection activeCell="D15" sqref="D15"/>
    </sheetView>
  </sheetViews>
  <sheetFormatPr defaultRowHeight="13.5"/>
  <cols>
    <col min="1" max="1" width="5.7109375" style="134" customWidth="1"/>
    <col min="2" max="2" width="5" style="134" customWidth="1"/>
    <col min="3" max="3" width="6.7109375" style="134" customWidth="1"/>
    <col min="4" max="4" width="64.5703125" style="24" customWidth="1"/>
    <col min="5" max="6" width="12.140625" style="69" customWidth="1"/>
    <col min="7" max="7" width="12.7109375" style="69" customWidth="1"/>
    <col min="8" max="8" width="9.140625" style="15" hidden="1" customWidth="1"/>
    <col min="9" max="9" width="8.42578125" style="15" hidden="1" customWidth="1"/>
    <col min="10" max="10" width="12.7109375" style="15" customWidth="1"/>
    <col min="11" max="11" width="14.140625" style="15" customWidth="1"/>
    <col min="12" max="233" width="9.140625" style="15"/>
    <col min="234" max="234" width="5.7109375" style="15" customWidth="1"/>
    <col min="235" max="235" width="6.85546875" style="15" customWidth="1"/>
    <col min="236" max="236" width="50.140625" style="15" customWidth="1"/>
    <col min="237" max="238" width="11.42578125" style="15" customWidth="1"/>
    <col min="239" max="242" width="0" style="15" hidden="1" customWidth="1"/>
    <col min="243" max="243" width="13.140625" style="15" customWidth="1"/>
    <col min="244" max="244" width="12.42578125" style="15" customWidth="1"/>
    <col min="245" max="245" width="12.28515625" style="15" customWidth="1"/>
    <col min="246" max="248" width="0" style="15" hidden="1" customWidth="1"/>
    <col min="249" max="249" width="12.7109375" style="15" customWidth="1"/>
    <col min="250" max="250" width="12.42578125" style="15" customWidth="1"/>
    <col min="251" max="251" width="13.28515625" style="15" customWidth="1"/>
    <col min="252" max="252" width="12.42578125" style="15" customWidth="1"/>
    <col min="253" max="253" width="11.7109375" style="15" customWidth="1"/>
    <col min="254" max="254" width="11.42578125" style="15" customWidth="1"/>
    <col min="255" max="255" width="11.5703125" style="15" bestFit="1" customWidth="1"/>
    <col min="256" max="256" width="11.85546875" style="15" customWidth="1"/>
    <col min="257" max="257" width="12" style="15" customWidth="1"/>
    <col min="258" max="489" width="9.140625" style="15"/>
    <col min="490" max="490" width="5.7109375" style="15" customWidth="1"/>
    <col min="491" max="491" width="6.85546875" style="15" customWidth="1"/>
    <col min="492" max="492" width="50.140625" style="15" customWidth="1"/>
    <col min="493" max="494" width="11.42578125" style="15" customWidth="1"/>
    <col min="495" max="498" width="0" style="15" hidden="1" customWidth="1"/>
    <col min="499" max="499" width="13.140625" style="15" customWidth="1"/>
    <col min="500" max="500" width="12.42578125" style="15" customWidth="1"/>
    <col min="501" max="501" width="12.28515625" style="15" customWidth="1"/>
    <col min="502" max="504" width="0" style="15" hidden="1" customWidth="1"/>
    <col min="505" max="505" width="12.7109375" style="15" customWidth="1"/>
    <col min="506" max="506" width="12.42578125" style="15" customWidth="1"/>
    <col min="507" max="507" width="13.28515625" style="15" customWidth="1"/>
    <col min="508" max="508" width="12.42578125" style="15" customWidth="1"/>
    <col min="509" max="509" width="11.7109375" style="15" customWidth="1"/>
    <col min="510" max="510" width="11.42578125" style="15" customWidth="1"/>
    <col min="511" max="511" width="11.5703125" style="15" bestFit="1" customWidth="1"/>
    <col min="512" max="512" width="11.85546875" style="15" customWidth="1"/>
    <col min="513" max="513" width="12" style="15" customWidth="1"/>
    <col min="514" max="745" width="9.140625" style="15"/>
    <col min="746" max="746" width="5.7109375" style="15" customWidth="1"/>
    <col min="747" max="747" width="6.85546875" style="15" customWidth="1"/>
    <col min="748" max="748" width="50.140625" style="15" customWidth="1"/>
    <col min="749" max="750" width="11.42578125" style="15" customWidth="1"/>
    <col min="751" max="754" width="0" style="15" hidden="1" customWidth="1"/>
    <col min="755" max="755" width="13.140625" style="15" customWidth="1"/>
    <col min="756" max="756" width="12.42578125" style="15" customWidth="1"/>
    <col min="757" max="757" width="12.28515625" style="15" customWidth="1"/>
    <col min="758" max="760" width="0" style="15" hidden="1" customWidth="1"/>
    <col min="761" max="761" width="12.7109375" style="15" customWidth="1"/>
    <col min="762" max="762" width="12.42578125" style="15" customWidth="1"/>
    <col min="763" max="763" width="13.28515625" style="15" customWidth="1"/>
    <col min="764" max="764" width="12.42578125" style="15" customWidth="1"/>
    <col min="765" max="765" width="11.7109375" style="15" customWidth="1"/>
    <col min="766" max="766" width="11.42578125" style="15" customWidth="1"/>
    <col min="767" max="767" width="11.5703125" style="15" bestFit="1" customWidth="1"/>
    <col min="768" max="768" width="11.85546875" style="15" customWidth="1"/>
    <col min="769" max="769" width="12" style="15" customWidth="1"/>
    <col min="770" max="1001" width="9.140625" style="15"/>
    <col min="1002" max="1002" width="5.7109375" style="15" customWidth="1"/>
    <col min="1003" max="1003" width="6.85546875" style="15" customWidth="1"/>
    <col min="1004" max="1004" width="50.140625" style="15" customWidth="1"/>
    <col min="1005" max="1006" width="11.42578125" style="15" customWidth="1"/>
    <col min="1007" max="1010" width="0" style="15" hidden="1" customWidth="1"/>
    <col min="1011" max="1011" width="13.140625" style="15" customWidth="1"/>
    <col min="1012" max="1012" width="12.42578125" style="15" customWidth="1"/>
    <col min="1013" max="1013" width="12.28515625" style="15" customWidth="1"/>
    <col min="1014" max="1016" width="0" style="15" hidden="1" customWidth="1"/>
    <col min="1017" max="1017" width="12.7109375" style="15" customWidth="1"/>
    <col min="1018" max="1018" width="12.42578125" style="15" customWidth="1"/>
    <col min="1019" max="1019" width="13.28515625" style="15" customWidth="1"/>
    <col min="1020" max="1020" width="12.42578125" style="15" customWidth="1"/>
    <col min="1021" max="1021" width="11.7109375" style="15" customWidth="1"/>
    <col min="1022" max="1022" width="11.42578125" style="15" customWidth="1"/>
    <col min="1023" max="1023" width="11.5703125" style="15" bestFit="1" customWidth="1"/>
    <col min="1024" max="1024" width="11.85546875" style="15" customWidth="1"/>
    <col min="1025" max="1025" width="12" style="15" customWidth="1"/>
    <col min="1026" max="1257" width="9.140625" style="15"/>
    <col min="1258" max="1258" width="5.7109375" style="15" customWidth="1"/>
    <col min="1259" max="1259" width="6.85546875" style="15" customWidth="1"/>
    <col min="1260" max="1260" width="50.140625" style="15" customWidth="1"/>
    <col min="1261" max="1262" width="11.42578125" style="15" customWidth="1"/>
    <col min="1263" max="1266" width="0" style="15" hidden="1" customWidth="1"/>
    <col min="1267" max="1267" width="13.140625" style="15" customWidth="1"/>
    <col min="1268" max="1268" width="12.42578125" style="15" customWidth="1"/>
    <col min="1269" max="1269" width="12.28515625" style="15" customWidth="1"/>
    <col min="1270" max="1272" width="0" style="15" hidden="1" customWidth="1"/>
    <col min="1273" max="1273" width="12.7109375" style="15" customWidth="1"/>
    <col min="1274" max="1274" width="12.42578125" style="15" customWidth="1"/>
    <col min="1275" max="1275" width="13.28515625" style="15" customWidth="1"/>
    <col min="1276" max="1276" width="12.42578125" style="15" customWidth="1"/>
    <col min="1277" max="1277" width="11.7109375" style="15" customWidth="1"/>
    <col min="1278" max="1278" width="11.42578125" style="15" customWidth="1"/>
    <col min="1279" max="1279" width="11.5703125" style="15" bestFit="1" customWidth="1"/>
    <col min="1280" max="1280" width="11.85546875" style="15" customWidth="1"/>
    <col min="1281" max="1281" width="12" style="15" customWidth="1"/>
    <col min="1282" max="1513" width="9.140625" style="15"/>
    <col min="1514" max="1514" width="5.7109375" style="15" customWidth="1"/>
    <col min="1515" max="1515" width="6.85546875" style="15" customWidth="1"/>
    <col min="1516" max="1516" width="50.140625" style="15" customWidth="1"/>
    <col min="1517" max="1518" width="11.42578125" style="15" customWidth="1"/>
    <col min="1519" max="1522" width="0" style="15" hidden="1" customWidth="1"/>
    <col min="1523" max="1523" width="13.140625" style="15" customWidth="1"/>
    <col min="1524" max="1524" width="12.42578125" style="15" customWidth="1"/>
    <col min="1525" max="1525" width="12.28515625" style="15" customWidth="1"/>
    <col min="1526" max="1528" width="0" style="15" hidden="1" customWidth="1"/>
    <col min="1529" max="1529" width="12.7109375" style="15" customWidth="1"/>
    <col min="1530" max="1530" width="12.42578125" style="15" customWidth="1"/>
    <col min="1531" max="1531" width="13.28515625" style="15" customWidth="1"/>
    <col min="1532" max="1532" width="12.42578125" style="15" customWidth="1"/>
    <col min="1533" max="1533" width="11.7109375" style="15" customWidth="1"/>
    <col min="1534" max="1534" width="11.42578125" style="15" customWidth="1"/>
    <col min="1535" max="1535" width="11.5703125" style="15" bestFit="1" customWidth="1"/>
    <col min="1536" max="1536" width="11.85546875" style="15" customWidth="1"/>
    <col min="1537" max="1537" width="12" style="15" customWidth="1"/>
    <col min="1538" max="1769" width="9.140625" style="15"/>
    <col min="1770" max="1770" width="5.7109375" style="15" customWidth="1"/>
    <col min="1771" max="1771" width="6.85546875" style="15" customWidth="1"/>
    <col min="1772" max="1772" width="50.140625" style="15" customWidth="1"/>
    <col min="1773" max="1774" width="11.42578125" style="15" customWidth="1"/>
    <col min="1775" max="1778" width="0" style="15" hidden="1" customWidth="1"/>
    <col min="1779" max="1779" width="13.140625" style="15" customWidth="1"/>
    <col min="1780" max="1780" width="12.42578125" style="15" customWidth="1"/>
    <col min="1781" max="1781" width="12.28515625" style="15" customWidth="1"/>
    <col min="1782" max="1784" width="0" style="15" hidden="1" customWidth="1"/>
    <col min="1785" max="1785" width="12.7109375" style="15" customWidth="1"/>
    <col min="1786" max="1786" width="12.42578125" style="15" customWidth="1"/>
    <col min="1787" max="1787" width="13.28515625" style="15" customWidth="1"/>
    <col min="1788" max="1788" width="12.42578125" style="15" customWidth="1"/>
    <col min="1789" max="1789" width="11.7109375" style="15" customWidth="1"/>
    <col min="1790" max="1790" width="11.42578125" style="15" customWidth="1"/>
    <col min="1791" max="1791" width="11.5703125" style="15" bestFit="1" customWidth="1"/>
    <col min="1792" max="1792" width="11.85546875" style="15" customWidth="1"/>
    <col min="1793" max="1793" width="12" style="15" customWidth="1"/>
    <col min="1794" max="2025" width="9.140625" style="15"/>
    <col min="2026" max="2026" width="5.7109375" style="15" customWidth="1"/>
    <col min="2027" max="2027" width="6.85546875" style="15" customWidth="1"/>
    <col min="2028" max="2028" width="50.140625" style="15" customWidth="1"/>
    <col min="2029" max="2030" width="11.42578125" style="15" customWidth="1"/>
    <col min="2031" max="2034" width="0" style="15" hidden="1" customWidth="1"/>
    <col min="2035" max="2035" width="13.140625" style="15" customWidth="1"/>
    <col min="2036" max="2036" width="12.42578125" style="15" customWidth="1"/>
    <col min="2037" max="2037" width="12.28515625" style="15" customWidth="1"/>
    <col min="2038" max="2040" width="0" style="15" hidden="1" customWidth="1"/>
    <col min="2041" max="2041" width="12.7109375" style="15" customWidth="1"/>
    <col min="2042" max="2042" width="12.42578125" style="15" customWidth="1"/>
    <col min="2043" max="2043" width="13.28515625" style="15" customWidth="1"/>
    <col min="2044" max="2044" width="12.42578125" style="15" customWidth="1"/>
    <col min="2045" max="2045" width="11.7109375" style="15" customWidth="1"/>
    <col min="2046" max="2046" width="11.42578125" style="15" customWidth="1"/>
    <col min="2047" max="2047" width="11.5703125" style="15" bestFit="1" customWidth="1"/>
    <col min="2048" max="2048" width="11.85546875" style="15" customWidth="1"/>
    <col min="2049" max="2049" width="12" style="15" customWidth="1"/>
    <col min="2050" max="2281" width="9.140625" style="15"/>
    <col min="2282" max="2282" width="5.7109375" style="15" customWidth="1"/>
    <col min="2283" max="2283" width="6.85546875" style="15" customWidth="1"/>
    <col min="2284" max="2284" width="50.140625" style="15" customWidth="1"/>
    <col min="2285" max="2286" width="11.42578125" style="15" customWidth="1"/>
    <col min="2287" max="2290" width="0" style="15" hidden="1" customWidth="1"/>
    <col min="2291" max="2291" width="13.140625" style="15" customWidth="1"/>
    <col min="2292" max="2292" width="12.42578125" style="15" customWidth="1"/>
    <col min="2293" max="2293" width="12.28515625" style="15" customWidth="1"/>
    <col min="2294" max="2296" width="0" style="15" hidden="1" customWidth="1"/>
    <col min="2297" max="2297" width="12.7109375" style="15" customWidth="1"/>
    <col min="2298" max="2298" width="12.42578125" style="15" customWidth="1"/>
    <col min="2299" max="2299" width="13.28515625" style="15" customWidth="1"/>
    <col min="2300" max="2300" width="12.42578125" style="15" customWidth="1"/>
    <col min="2301" max="2301" width="11.7109375" style="15" customWidth="1"/>
    <col min="2302" max="2302" width="11.42578125" style="15" customWidth="1"/>
    <col min="2303" max="2303" width="11.5703125" style="15" bestFit="1" customWidth="1"/>
    <col min="2304" max="2304" width="11.85546875" style="15" customWidth="1"/>
    <col min="2305" max="2305" width="12" style="15" customWidth="1"/>
    <col min="2306" max="2537" width="9.140625" style="15"/>
    <col min="2538" max="2538" width="5.7109375" style="15" customWidth="1"/>
    <col min="2539" max="2539" width="6.85546875" style="15" customWidth="1"/>
    <col min="2540" max="2540" width="50.140625" style="15" customWidth="1"/>
    <col min="2541" max="2542" width="11.42578125" style="15" customWidth="1"/>
    <col min="2543" max="2546" width="0" style="15" hidden="1" customWidth="1"/>
    <col min="2547" max="2547" width="13.140625" style="15" customWidth="1"/>
    <col min="2548" max="2548" width="12.42578125" style="15" customWidth="1"/>
    <col min="2549" max="2549" width="12.28515625" style="15" customWidth="1"/>
    <col min="2550" max="2552" width="0" style="15" hidden="1" customWidth="1"/>
    <col min="2553" max="2553" width="12.7109375" style="15" customWidth="1"/>
    <col min="2554" max="2554" width="12.42578125" style="15" customWidth="1"/>
    <col min="2555" max="2555" width="13.28515625" style="15" customWidth="1"/>
    <col min="2556" max="2556" width="12.42578125" style="15" customWidth="1"/>
    <col min="2557" max="2557" width="11.7109375" style="15" customWidth="1"/>
    <col min="2558" max="2558" width="11.42578125" style="15" customWidth="1"/>
    <col min="2559" max="2559" width="11.5703125" style="15" bestFit="1" customWidth="1"/>
    <col min="2560" max="2560" width="11.85546875" style="15" customWidth="1"/>
    <col min="2561" max="2561" width="12" style="15" customWidth="1"/>
    <col min="2562" max="2793" width="9.140625" style="15"/>
    <col min="2794" max="2794" width="5.7109375" style="15" customWidth="1"/>
    <col min="2795" max="2795" width="6.85546875" style="15" customWidth="1"/>
    <col min="2796" max="2796" width="50.140625" style="15" customWidth="1"/>
    <col min="2797" max="2798" width="11.42578125" style="15" customWidth="1"/>
    <col min="2799" max="2802" width="0" style="15" hidden="1" customWidth="1"/>
    <col min="2803" max="2803" width="13.140625" style="15" customWidth="1"/>
    <col min="2804" max="2804" width="12.42578125" style="15" customWidth="1"/>
    <col min="2805" max="2805" width="12.28515625" style="15" customWidth="1"/>
    <col min="2806" max="2808" width="0" style="15" hidden="1" customWidth="1"/>
    <col min="2809" max="2809" width="12.7109375" style="15" customWidth="1"/>
    <col min="2810" max="2810" width="12.42578125" style="15" customWidth="1"/>
    <col min="2811" max="2811" width="13.28515625" style="15" customWidth="1"/>
    <col min="2812" max="2812" width="12.42578125" style="15" customWidth="1"/>
    <col min="2813" max="2813" width="11.7109375" style="15" customWidth="1"/>
    <col min="2814" max="2814" width="11.42578125" style="15" customWidth="1"/>
    <col min="2815" max="2815" width="11.5703125" style="15" bestFit="1" customWidth="1"/>
    <col min="2816" max="2816" width="11.85546875" style="15" customWidth="1"/>
    <col min="2817" max="2817" width="12" style="15" customWidth="1"/>
    <col min="2818" max="3049" width="9.140625" style="15"/>
    <col min="3050" max="3050" width="5.7109375" style="15" customWidth="1"/>
    <col min="3051" max="3051" width="6.85546875" style="15" customWidth="1"/>
    <col min="3052" max="3052" width="50.140625" style="15" customWidth="1"/>
    <col min="3053" max="3054" width="11.42578125" style="15" customWidth="1"/>
    <col min="3055" max="3058" width="0" style="15" hidden="1" customWidth="1"/>
    <col min="3059" max="3059" width="13.140625" style="15" customWidth="1"/>
    <col min="3060" max="3060" width="12.42578125" style="15" customWidth="1"/>
    <col min="3061" max="3061" width="12.28515625" style="15" customWidth="1"/>
    <col min="3062" max="3064" width="0" style="15" hidden="1" customWidth="1"/>
    <col min="3065" max="3065" width="12.7109375" style="15" customWidth="1"/>
    <col min="3066" max="3066" width="12.42578125" style="15" customWidth="1"/>
    <col min="3067" max="3067" width="13.28515625" style="15" customWidth="1"/>
    <col min="3068" max="3068" width="12.42578125" style="15" customWidth="1"/>
    <col min="3069" max="3069" width="11.7109375" style="15" customWidth="1"/>
    <col min="3070" max="3070" width="11.42578125" style="15" customWidth="1"/>
    <col min="3071" max="3071" width="11.5703125" style="15" bestFit="1" customWidth="1"/>
    <col min="3072" max="3072" width="11.85546875" style="15" customWidth="1"/>
    <col min="3073" max="3073" width="12" style="15" customWidth="1"/>
    <col min="3074" max="3305" width="9.140625" style="15"/>
    <col min="3306" max="3306" width="5.7109375" style="15" customWidth="1"/>
    <col min="3307" max="3307" width="6.85546875" style="15" customWidth="1"/>
    <col min="3308" max="3308" width="50.140625" style="15" customWidth="1"/>
    <col min="3309" max="3310" width="11.42578125" style="15" customWidth="1"/>
    <col min="3311" max="3314" width="0" style="15" hidden="1" customWidth="1"/>
    <col min="3315" max="3315" width="13.140625" style="15" customWidth="1"/>
    <col min="3316" max="3316" width="12.42578125" style="15" customWidth="1"/>
    <col min="3317" max="3317" width="12.28515625" style="15" customWidth="1"/>
    <col min="3318" max="3320" width="0" style="15" hidden="1" customWidth="1"/>
    <col min="3321" max="3321" width="12.7109375" style="15" customWidth="1"/>
    <col min="3322" max="3322" width="12.42578125" style="15" customWidth="1"/>
    <col min="3323" max="3323" width="13.28515625" style="15" customWidth="1"/>
    <col min="3324" max="3324" width="12.42578125" style="15" customWidth="1"/>
    <col min="3325" max="3325" width="11.7109375" style="15" customWidth="1"/>
    <col min="3326" max="3326" width="11.42578125" style="15" customWidth="1"/>
    <col min="3327" max="3327" width="11.5703125" style="15" bestFit="1" customWidth="1"/>
    <col min="3328" max="3328" width="11.85546875" style="15" customWidth="1"/>
    <col min="3329" max="3329" width="12" style="15" customWidth="1"/>
    <col min="3330" max="3561" width="9.140625" style="15"/>
    <col min="3562" max="3562" width="5.7109375" style="15" customWidth="1"/>
    <col min="3563" max="3563" width="6.85546875" style="15" customWidth="1"/>
    <col min="3564" max="3564" width="50.140625" style="15" customWidth="1"/>
    <col min="3565" max="3566" width="11.42578125" style="15" customWidth="1"/>
    <col min="3567" max="3570" width="0" style="15" hidden="1" customWidth="1"/>
    <col min="3571" max="3571" width="13.140625" style="15" customWidth="1"/>
    <col min="3572" max="3572" width="12.42578125" style="15" customWidth="1"/>
    <col min="3573" max="3573" width="12.28515625" style="15" customWidth="1"/>
    <col min="3574" max="3576" width="0" style="15" hidden="1" customWidth="1"/>
    <col min="3577" max="3577" width="12.7109375" style="15" customWidth="1"/>
    <col min="3578" max="3578" width="12.42578125" style="15" customWidth="1"/>
    <col min="3579" max="3579" width="13.28515625" style="15" customWidth="1"/>
    <col min="3580" max="3580" width="12.42578125" style="15" customWidth="1"/>
    <col min="3581" max="3581" width="11.7109375" style="15" customWidth="1"/>
    <col min="3582" max="3582" width="11.42578125" style="15" customWidth="1"/>
    <col min="3583" max="3583" width="11.5703125" style="15" bestFit="1" customWidth="1"/>
    <col min="3584" max="3584" width="11.85546875" style="15" customWidth="1"/>
    <col min="3585" max="3585" width="12" style="15" customWidth="1"/>
    <col min="3586" max="3817" width="9.140625" style="15"/>
    <col min="3818" max="3818" width="5.7109375" style="15" customWidth="1"/>
    <col min="3819" max="3819" width="6.85546875" style="15" customWidth="1"/>
    <col min="3820" max="3820" width="50.140625" style="15" customWidth="1"/>
    <col min="3821" max="3822" width="11.42578125" style="15" customWidth="1"/>
    <col min="3823" max="3826" width="0" style="15" hidden="1" customWidth="1"/>
    <col min="3827" max="3827" width="13.140625" style="15" customWidth="1"/>
    <col min="3828" max="3828" width="12.42578125" style="15" customWidth="1"/>
    <col min="3829" max="3829" width="12.28515625" style="15" customWidth="1"/>
    <col min="3830" max="3832" width="0" style="15" hidden="1" customWidth="1"/>
    <col min="3833" max="3833" width="12.7109375" style="15" customWidth="1"/>
    <col min="3834" max="3834" width="12.42578125" style="15" customWidth="1"/>
    <col min="3835" max="3835" width="13.28515625" style="15" customWidth="1"/>
    <col min="3836" max="3836" width="12.42578125" style="15" customWidth="1"/>
    <col min="3837" max="3837" width="11.7109375" style="15" customWidth="1"/>
    <col min="3838" max="3838" width="11.42578125" style="15" customWidth="1"/>
    <col min="3839" max="3839" width="11.5703125" style="15" bestFit="1" customWidth="1"/>
    <col min="3840" max="3840" width="11.85546875" style="15" customWidth="1"/>
    <col min="3841" max="3841" width="12" style="15" customWidth="1"/>
    <col min="3842" max="4073" width="9.140625" style="15"/>
    <col min="4074" max="4074" width="5.7109375" style="15" customWidth="1"/>
    <col min="4075" max="4075" width="6.85546875" style="15" customWidth="1"/>
    <col min="4076" max="4076" width="50.140625" style="15" customWidth="1"/>
    <col min="4077" max="4078" width="11.42578125" style="15" customWidth="1"/>
    <col min="4079" max="4082" width="0" style="15" hidden="1" customWidth="1"/>
    <col min="4083" max="4083" width="13.140625" style="15" customWidth="1"/>
    <col min="4084" max="4084" width="12.42578125" style="15" customWidth="1"/>
    <col min="4085" max="4085" width="12.28515625" style="15" customWidth="1"/>
    <col min="4086" max="4088" width="0" style="15" hidden="1" customWidth="1"/>
    <col min="4089" max="4089" width="12.7109375" style="15" customWidth="1"/>
    <col min="4090" max="4090" width="12.42578125" style="15" customWidth="1"/>
    <col min="4091" max="4091" width="13.28515625" style="15" customWidth="1"/>
    <col min="4092" max="4092" width="12.42578125" style="15" customWidth="1"/>
    <col min="4093" max="4093" width="11.7109375" style="15" customWidth="1"/>
    <col min="4094" max="4094" width="11.42578125" style="15" customWidth="1"/>
    <col min="4095" max="4095" width="11.5703125" style="15" bestFit="1" customWidth="1"/>
    <col min="4096" max="4096" width="11.85546875" style="15" customWidth="1"/>
    <col min="4097" max="4097" width="12" style="15" customWidth="1"/>
    <col min="4098" max="4329" width="9.140625" style="15"/>
    <col min="4330" max="4330" width="5.7109375" style="15" customWidth="1"/>
    <col min="4331" max="4331" width="6.85546875" style="15" customWidth="1"/>
    <col min="4332" max="4332" width="50.140625" style="15" customWidth="1"/>
    <col min="4333" max="4334" width="11.42578125" style="15" customWidth="1"/>
    <col min="4335" max="4338" width="0" style="15" hidden="1" customWidth="1"/>
    <col min="4339" max="4339" width="13.140625" style="15" customWidth="1"/>
    <col min="4340" max="4340" width="12.42578125" style="15" customWidth="1"/>
    <col min="4341" max="4341" width="12.28515625" style="15" customWidth="1"/>
    <col min="4342" max="4344" width="0" style="15" hidden="1" customWidth="1"/>
    <col min="4345" max="4345" width="12.7109375" style="15" customWidth="1"/>
    <col min="4346" max="4346" width="12.42578125" style="15" customWidth="1"/>
    <col min="4347" max="4347" width="13.28515625" style="15" customWidth="1"/>
    <col min="4348" max="4348" width="12.42578125" style="15" customWidth="1"/>
    <col min="4349" max="4349" width="11.7109375" style="15" customWidth="1"/>
    <col min="4350" max="4350" width="11.42578125" style="15" customWidth="1"/>
    <col min="4351" max="4351" width="11.5703125" style="15" bestFit="1" customWidth="1"/>
    <col min="4352" max="4352" width="11.85546875" style="15" customWidth="1"/>
    <col min="4353" max="4353" width="12" style="15" customWidth="1"/>
    <col min="4354" max="4585" width="9.140625" style="15"/>
    <col min="4586" max="4586" width="5.7109375" style="15" customWidth="1"/>
    <col min="4587" max="4587" width="6.85546875" style="15" customWidth="1"/>
    <col min="4588" max="4588" width="50.140625" style="15" customWidth="1"/>
    <col min="4589" max="4590" width="11.42578125" style="15" customWidth="1"/>
    <col min="4591" max="4594" width="0" style="15" hidden="1" customWidth="1"/>
    <col min="4595" max="4595" width="13.140625" style="15" customWidth="1"/>
    <col min="4596" max="4596" width="12.42578125" style="15" customWidth="1"/>
    <col min="4597" max="4597" width="12.28515625" style="15" customWidth="1"/>
    <col min="4598" max="4600" width="0" style="15" hidden="1" customWidth="1"/>
    <col min="4601" max="4601" width="12.7109375" style="15" customWidth="1"/>
    <col min="4602" max="4602" width="12.42578125" style="15" customWidth="1"/>
    <col min="4603" max="4603" width="13.28515625" style="15" customWidth="1"/>
    <col min="4604" max="4604" width="12.42578125" style="15" customWidth="1"/>
    <col min="4605" max="4605" width="11.7109375" style="15" customWidth="1"/>
    <col min="4606" max="4606" width="11.42578125" style="15" customWidth="1"/>
    <col min="4607" max="4607" width="11.5703125" style="15" bestFit="1" customWidth="1"/>
    <col min="4608" max="4608" width="11.85546875" style="15" customWidth="1"/>
    <col min="4609" max="4609" width="12" style="15" customWidth="1"/>
    <col min="4610" max="4841" width="9.140625" style="15"/>
    <col min="4842" max="4842" width="5.7109375" style="15" customWidth="1"/>
    <col min="4843" max="4843" width="6.85546875" style="15" customWidth="1"/>
    <col min="4844" max="4844" width="50.140625" style="15" customWidth="1"/>
    <col min="4845" max="4846" width="11.42578125" style="15" customWidth="1"/>
    <col min="4847" max="4850" width="0" style="15" hidden="1" customWidth="1"/>
    <col min="4851" max="4851" width="13.140625" style="15" customWidth="1"/>
    <col min="4852" max="4852" width="12.42578125" style="15" customWidth="1"/>
    <col min="4853" max="4853" width="12.28515625" style="15" customWidth="1"/>
    <col min="4854" max="4856" width="0" style="15" hidden="1" customWidth="1"/>
    <col min="4857" max="4857" width="12.7109375" style="15" customWidth="1"/>
    <col min="4858" max="4858" width="12.42578125" style="15" customWidth="1"/>
    <col min="4859" max="4859" width="13.28515625" style="15" customWidth="1"/>
    <col min="4860" max="4860" width="12.42578125" style="15" customWidth="1"/>
    <col min="4861" max="4861" width="11.7109375" style="15" customWidth="1"/>
    <col min="4862" max="4862" width="11.42578125" style="15" customWidth="1"/>
    <col min="4863" max="4863" width="11.5703125" style="15" bestFit="1" customWidth="1"/>
    <col min="4864" max="4864" width="11.85546875" style="15" customWidth="1"/>
    <col min="4865" max="4865" width="12" style="15" customWidth="1"/>
    <col min="4866" max="5097" width="9.140625" style="15"/>
    <col min="5098" max="5098" width="5.7109375" style="15" customWidth="1"/>
    <col min="5099" max="5099" width="6.85546875" style="15" customWidth="1"/>
    <col min="5100" max="5100" width="50.140625" style="15" customWidth="1"/>
    <col min="5101" max="5102" width="11.42578125" style="15" customWidth="1"/>
    <col min="5103" max="5106" width="0" style="15" hidden="1" customWidth="1"/>
    <col min="5107" max="5107" width="13.140625" style="15" customWidth="1"/>
    <col min="5108" max="5108" width="12.42578125" style="15" customWidth="1"/>
    <col min="5109" max="5109" width="12.28515625" style="15" customWidth="1"/>
    <col min="5110" max="5112" width="0" style="15" hidden="1" customWidth="1"/>
    <col min="5113" max="5113" width="12.7109375" style="15" customWidth="1"/>
    <col min="5114" max="5114" width="12.42578125" style="15" customWidth="1"/>
    <col min="5115" max="5115" width="13.28515625" style="15" customWidth="1"/>
    <col min="5116" max="5116" width="12.42578125" style="15" customWidth="1"/>
    <col min="5117" max="5117" width="11.7109375" style="15" customWidth="1"/>
    <col min="5118" max="5118" width="11.42578125" style="15" customWidth="1"/>
    <col min="5119" max="5119" width="11.5703125" style="15" bestFit="1" customWidth="1"/>
    <col min="5120" max="5120" width="11.85546875" style="15" customWidth="1"/>
    <col min="5121" max="5121" width="12" style="15" customWidth="1"/>
    <col min="5122" max="5353" width="9.140625" style="15"/>
    <col min="5354" max="5354" width="5.7109375" style="15" customWidth="1"/>
    <col min="5355" max="5355" width="6.85546875" style="15" customWidth="1"/>
    <col min="5356" max="5356" width="50.140625" style="15" customWidth="1"/>
    <col min="5357" max="5358" width="11.42578125" style="15" customWidth="1"/>
    <col min="5359" max="5362" width="0" style="15" hidden="1" customWidth="1"/>
    <col min="5363" max="5363" width="13.140625" style="15" customWidth="1"/>
    <col min="5364" max="5364" width="12.42578125" style="15" customWidth="1"/>
    <col min="5365" max="5365" width="12.28515625" style="15" customWidth="1"/>
    <col min="5366" max="5368" width="0" style="15" hidden="1" customWidth="1"/>
    <col min="5369" max="5369" width="12.7109375" style="15" customWidth="1"/>
    <col min="5370" max="5370" width="12.42578125" style="15" customWidth="1"/>
    <col min="5371" max="5371" width="13.28515625" style="15" customWidth="1"/>
    <col min="5372" max="5372" width="12.42578125" style="15" customWidth="1"/>
    <col min="5373" max="5373" width="11.7109375" style="15" customWidth="1"/>
    <col min="5374" max="5374" width="11.42578125" style="15" customWidth="1"/>
    <col min="5375" max="5375" width="11.5703125" style="15" bestFit="1" customWidth="1"/>
    <col min="5376" max="5376" width="11.85546875" style="15" customWidth="1"/>
    <col min="5377" max="5377" width="12" style="15" customWidth="1"/>
    <col min="5378" max="5609" width="9.140625" style="15"/>
    <col min="5610" max="5610" width="5.7109375" style="15" customWidth="1"/>
    <col min="5611" max="5611" width="6.85546875" style="15" customWidth="1"/>
    <col min="5612" max="5612" width="50.140625" style="15" customWidth="1"/>
    <col min="5613" max="5614" width="11.42578125" style="15" customWidth="1"/>
    <col min="5615" max="5618" width="0" style="15" hidden="1" customWidth="1"/>
    <col min="5619" max="5619" width="13.140625" style="15" customWidth="1"/>
    <col min="5620" max="5620" width="12.42578125" style="15" customWidth="1"/>
    <col min="5621" max="5621" width="12.28515625" style="15" customWidth="1"/>
    <col min="5622" max="5624" width="0" style="15" hidden="1" customWidth="1"/>
    <col min="5625" max="5625" width="12.7109375" style="15" customWidth="1"/>
    <col min="5626" max="5626" width="12.42578125" style="15" customWidth="1"/>
    <col min="5627" max="5627" width="13.28515625" style="15" customWidth="1"/>
    <col min="5628" max="5628" width="12.42578125" style="15" customWidth="1"/>
    <col min="5629" max="5629" width="11.7109375" style="15" customWidth="1"/>
    <col min="5630" max="5630" width="11.42578125" style="15" customWidth="1"/>
    <col min="5631" max="5631" width="11.5703125" style="15" bestFit="1" customWidth="1"/>
    <col min="5632" max="5632" width="11.85546875" style="15" customWidth="1"/>
    <col min="5633" max="5633" width="12" style="15" customWidth="1"/>
    <col min="5634" max="5865" width="9.140625" style="15"/>
    <col min="5866" max="5866" width="5.7109375" style="15" customWidth="1"/>
    <col min="5867" max="5867" width="6.85546875" style="15" customWidth="1"/>
    <col min="5868" max="5868" width="50.140625" style="15" customWidth="1"/>
    <col min="5869" max="5870" width="11.42578125" style="15" customWidth="1"/>
    <col min="5871" max="5874" width="0" style="15" hidden="1" customWidth="1"/>
    <col min="5875" max="5875" width="13.140625" style="15" customWidth="1"/>
    <col min="5876" max="5876" width="12.42578125" style="15" customWidth="1"/>
    <col min="5877" max="5877" width="12.28515625" style="15" customWidth="1"/>
    <col min="5878" max="5880" width="0" style="15" hidden="1" customWidth="1"/>
    <col min="5881" max="5881" width="12.7109375" style="15" customWidth="1"/>
    <col min="5882" max="5882" width="12.42578125" style="15" customWidth="1"/>
    <col min="5883" max="5883" width="13.28515625" style="15" customWidth="1"/>
    <col min="5884" max="5884" width="12.42578125" style="15" customWidth="1"/>
    <col min="5885" max="5885" width="11.7109375" style="15" customWidth="1"/>
    <col min="5886" max="5886" width="11.42578125" style="15" customWidth="1"/>
    <col min="5887" max="5887" width="11.5703125" style="15" bestFit="1" customWidth="1"/>
    <col min="5888" max="5888" width="11.85546875" style="15" customWidth="1"/>
    <col min="5889" max="5889" width="12" style="15" customWidth="1"/>
    <col min="5890" max="6121" width="9.140625" style="15"/>
    <col min="6122" max="6122" width="5.7109375" style="15" customWidth="1"/>
    <col min="6123" max="6123" width="6.85546875" style="15" customWidth="1"/>
    <col min="6124" max="6124" width="50.140625" style="15" customWidth="1"/>
    <col min="6125" max="6126" width="11.42578125" style="15" customWidth="1"/>
    <col min="6127" max="6130" width="0" style="15" hidden="1" customWidth="1"/>
    <col min="6131" max="6131" width="13.140625" style="15" customWidth="1"/>
    <col min="6132" max="6132" width="12.42578125" style="15" customWidth="1"/>
    <col min="6133" max="6133" width="12.28515625" style="15" customWidth="1"/>
    <col min="6134" max="6136" width="0" style="15" hidden="1" customWidth="1"/>
    <col min="6137" max="6137" width="12.7109375" style="15" customWidth="1"/>
    <col min="6138" max="6138" width="12.42578125" style="15" customWidth="1"/>
    <col min="6139" max="6139" width="13.28515625" style="15" customWidth="1"/>
    <col min="6140" max="6140" width="12.42578125" style="15" customWidth="1"/>
    <col min="6141" max="6141" width="11.7109375" style="15" customWidth="1"/>
    <col min="6142" max="6142" width="11.42578125" style="15" customWidth="1"/>
    <col min="6143" max="6143" width="11.5703125" style="15" bestFit="1" customWidth="1"/>
    <col min="6144" max="6144" width="11.85546875" style="15" customWidth="1"/>
    <col min="6145" max="6145" width="12" style="15" customWidth="1"/>
    <col min="6146" max="6377" width="9.140625" style="15"/>
    <col min="6378" max="6378" width="5.7109375" style="15" customWidth="1"/>
    <col min="6379" max="6379" width="6.85546875" style="15" customWidth="1"/>
    <col min="6380" max="6380" width="50.140625" style="15" customWidth="1"/>
    <col min="6381" max="6382" width="11.42578125" style="15" customWidth="1"/>
    <col min="6383" max="6386" width="0" style="15" hidden="1" customWidth="1"/>
    <col min="6387" max="6387" width="13.140625" style="15" customWidth="1"/>
    <col min="6388" max="6388" width="12.42578125" style="15" customWidth="1"/>
    <col min="6389" max="6389" width="12.28515625" style="15" customWidth="1"/>
    <col min="6390" max="6392" width="0" style="15" hidden="1" customWidth="1"/>
    <col min="6393" max="6393" width="12.7109375" style="15" customWidth="1"/>
    <col min="6394" max="6394" width="12.42578125" style="15" customWidth="1"/>
    <col min="6395" max="6395" width="13.28515625" style="15" customWidth="1"/>
    <col min="6396" max="6396" width="12.42578125" style="15" customWidth="1"/>
    <col min="6397" max="6397" width="11.7109375" style="15" customWidth="1"/>
    <col min="6398" max="6398" width="11.42578125" style="15" customWidth="1"/>
    <col min="6399" max="6399" width="11.5703125" style="15" bestFit="1" customWidth="1"/>
    <col min="6400" max="6400" width="11.85546875" style="15" customWidth="1"/>
    <col min="6401" max="6401" width="12" style="15" customWidth="1"/>
    <col min="6402" max="6633" width="9.140625" style="15"/>
    <col min="6634" max="6634" width="5.7109375" style="15" customWidth="1"/>
    <col min="6635" max="6635" width="6.85546875" style="15" customWidth="1"/>
    <col min="6636" max="6636" width="50.140625" style="15" customWidth="1"/>
    <col min="6637" max="6638" width="11.42578125" style="15" customWidth="1"/>
    <col min="6639" max="6642" width="0" style="15" hidden="1" customWidth="1"/>
    <col min="6643" max="6643" width="13.140625" style="15" customWidth="1"/>
    <col min="6644" max="6644" width="12.42578125" style="15" customWidth="1"/>
    <col min="6645" max="6645" width="12.28515625" style="15" customWidth="1"/>
    <col min="6646" max="6648" width="0" style="15" hidden="1" customWidth="1"/>
    <col min="6649" max="6649" width="12.7109375" style="15" customWidth="1"/>
    <col min="6650" max="6650" width="12.42578125" style="15" customWidth="1"/>
    <col min="6651" max="6651" width="13.28515625" style="15" customWidth="1"/>
    <col min="6652" max="6652" width="12.42578125" style="15" customWidth="1"/>
    <col min="6653" max="6653" width="11.7109375" style="15" customWidth="1"/>
    <col min="6654" max="6654" width="11.42578125" style="15" customWidth="1"/>
    <col min="6655" max="6655" width="11.5703125" style="15" bestFit="1" customWidth="1"/>
    <col min="6656" max="6656" width="11.85546875" style="15" customWidth="1"/>
    <col min="6657" max="6657" width="12" style="15" customWidth="1"/>
    <col min="6658" max="6889" width="9.140625" style="15"/>
    <col min="6890" max="6890" width="5.7109375" style="15" customWidth="1"/>
    <col min="6891" max="6891" width="6.85546875" style="15" customWidth="1"/>
    <col min="6892" max="6892" width="50.140625" style="15" customWidth="1"/>
    <col min="6893" max="6894" width="11.42578125" style="15" customWidth="1"/>
    <col min="6895" max="6898" width="0" style="15" hidden="1" customWidth="1"/>
    <col min="6899" max="6899" width="13.140625" style="15" customWidth="1"/>
    <col min="6900" max="6900" width="12.42578125" style="15" customWidth="1"/>
    <col min="6901" max="6901" width="12.28515625" style="15" customWidth="1"/>
    <col min="6902" max="6904" width="0" style="15" hidden="1" customWidth="1"/>
    <col min="6905" max="6905" width="12.7109375" style="15" customWidth="1"/>
    <col min="6906" max="6906" width="12.42578125" style="15" customWidth="1"/>
    <col min="6907" max="6907" width="13.28515625" style="15" customWidth="1"/>
    <col min="6908" max="6908" width="12.42578125" style="15" customWidth="1"/>
    <col min="6909" max="6909" width="11.7109375" style="15" customWidth="1"/>
    <col min="6910" max="6910" width="11.42578125" style="15" customWidth="1"/>
    <col min="6911" max="6911" width="11.5703125" style="15" bestFit="1" customWidth="1"/>
    <col min="6912" max="6912" width="11.85546875" style="15" customWidth="1"/>
    <col min="6913" max="6913" width="12" style="15" customWidth="1"/>
    <col min="6914" max="7145" width="9.140625" style="15"/>
    <col min="7146" max="7146" width="5.7109375" style="15" customWidth="1"/>
    <col min="7147" max="7147" width="6.85546875" style="15" customWidth="1"/>
    <col min="7148" max="7148" width="50.140625" style="15" customWidth="1"/>
    <col min="7149" max="7150" width="11.42578125" style="15" customWidth="1"/>
    <col min="7151" max="7154" width="0" style="15" hidden="1" customWidth="1"/>
    <col min="7155" max="7155" width="13.140625" style="15" customWidth="1"/>
    <col min="7156" max="7156" width="12.42578125" style="15" customWidth="1"/>
    <col min="7157" max="7157" width="12.28515625" style="15" customWidth="1"/>
    <col min="7158" max="7160" width="0" style="15" hidden="1" customWidth="1"/>
    <col min="7161" max="7161" width="12.7109375" style="15" customWidth="1"/>
    <col min="7162" max="7162" width="12.42578125" style="15" customWidth="1"/>
    <col min="7163" max="7163" width="13.28515625" style="15" customWidth="1"/>
    <col min="7164" max="7164" width="12.42578125" style="15" customWidth="1"/>
    <col min="7165" max="7165" width="11.7109375" style="15" customWidth="1"/>
    <col min="7166" max="7166" width="11.42578125" style="15" customWidth="1"/>
    <col min="7167" max="7167" width="11.5703125" style="15" bestFit="1" customWidth="1"/>
    <col min="7168" max="7168" width="11.85546875" style="15" customWidth="1"/>
    <col min="7169" max="7169" width="12" style="15" customWidth="1"/>
    <col min="7170" max="7401" width="9.140625" style="15"/>
    <col min="7402" max="7402" width="5.7109375" style="15" customWidth="1"/>
    <col min="7403" max="7403" width="6.85546875" style="15" customWidth="1"/>
    <col min="7404" max="7404" width="50.140625" style="15" customWidth="1"/>
    <col min="7405" max="7406" width="11.42578125" style="15" customWidth="1"/>
    <col min="7407" max="7410" width="0" style="15" hidden="1" customWidth="1"/>
    <col min="7411" max="7411" width="13.140625" style="15" customWidth="1"/>
    <col min="7412" max="7412" width="12.42578125" style="15" customWidth="1"/>
    <col min="7413" max="7413" width="12.28515625" style="15" customWidth="1"/>
    <col min="7414" max="7416" width="0" style="15" hidden="1" customWidth="1"/>
    <col min="7417" max="7417" width="12.7109375" style="15" customWidth="1"/>
    <col min="7418" max="7418" width="12.42578125" style="15" customWidth="1"/>
    <col min="7419" max="7419" width="13.28515625" style="15" customWidth="1"/>
    <col min="7420" max="7420" width="12.42578125" style="15" customWidth="1"/>
    <col min="7421" max="7421" width="11.7109375" style="15" customWidth="1"/>
    <col min="7422" max="7422" width="11.42578125" style="15" customWidth="1"/>
    <col min="7423" max="7423" width="11.5703125" style="15" bestFit="1" customWidth="1"/>
    <col min="7424" max="7424" width="11.85546875" style="15" customWidth="1"/>
    <col min="7425" max="7425" width="12" style="15" customWidth="1"/>
    <col min="7426" max="7657" width="9.140625" style="15"/>
    <col min="7658" max="7658" width="5.7109375" style="15" customWidth="1"/>
    <col min="7659" max="7659" width="6.85546875" style="15" customWidth="1"/>
    <col min="7660" max="7660" width="50.140625" style="15" customWidth="1"/>
    <col min="7661" max="7662" width="11.42578125" style="15" customWidth="1"/>
    <col min="7663" max="7666" width="0" style="15" hidden="1" customWidth="1"/>
    <col min="7667" max="7667" width="13.140625" style="15" customWidth="1"/>
    <col min="7668" max="7668" width="12.42578125" style="15" customWidth="1"/>
    <col min="7669" max="7669" width="12.28515625" style="15" customWidth="1"/>
    <col min="7670" max="7672" width="0" style="15" hidden="1" customWidth="1"/>
    <col min="7673" max="7673" width="12.7109375" style="15" customWidth="1"/>
    <col min="7674" max="7674" width="12.42578125" style="15" customWidth="1"/>
    <col min="7675" max="7675" width="13.28515625" style="15" customWidth="1"/>
    <col min="7676" max="7676" width="12.42578125" style="15" customWidth="1"/>
    <col min="7677" max="7677" width="11.7109375" style="15" customWidth="1"/>
    <col min="7678" max="7678" width="11.42578125" style="15" customWidth="1"/>
    <col min="7679" max="7679" width="11.5703125" style="15" bestFit="1" customWidth="1"/>
    <col min="7680" max="7680" width="11.85546875" style="15" customWidth="1"/>
    <col min="7681" max="7681" width="12" style="15" customWidth="1"/>
    <col min="7682" max="7913" width="9.140625" style="15"/>
    <col min="7914" max="7914" width="5.7109375" style="15" customWidth="1"/>
    <col min="7915" max="7915" width="6.85546875" style="15" customWidth="1"/>
    <col min="7916" max="7916" width="50.140625" style="15" customWidth="1"/>
    <col min="7917" max="7918" width="11.42578125" style="15" customWidth="1"/>
    <col min="7919" max="7922" width="0" style="15" hidden="1" customWidth="1"/>
    <col min="7923" max="7923" width="13.140625" style="15" customWidth="1"/>
    <col min="7924" max="7924" width="12.42578125" style="15" customWidth="1"/>
    <col min="7925" max="7925" width="12.28515625" style="15" customWidth="1"/>
    <col min="7926" max="7928" width="0" style="15" hidden="1" customWidth="1"/>
    <col min="7929" max="7929" width="12.7109375" style="15" customWidth="1"/>
    <col min="7930" max="7930" width="12.42578125" style="15" customWidth="1"/>
    <col min="7931" max="7931" width="13.28515625" style="15" customWidth="1"/>
    <col min="7932" max="7932" width="12.42578125" style="15" customWidth="1"/>
    <col min="7933" max="7933" width="11.7109375" style="15" customWidth="1"/>
    <col min="7934" max="7934" width="11.42578125" style="15" customWidth="1"/>
    <col min="7935" max="7935" width="11.5703125" style="15" bestFit="1" customWidth="1"/>
    <col min="7936" max="7936" width="11.85546875" style="15" customWidth="1"/>
    <col min="7937" max="7937" width="12" style="15" customWidth="1"/>
    <col min="7938" max="8169" width="9.140625" style="15"/>
    <col min="8170" max="8170" width="5.7109375" style="15" customWidth="1"/>
    <col min="8171" max="8171" width="6.85546875" style="15" customWidth="1"/>
    <col min="8172" max="8172" width="50.140625" style="15" customWidth="1"/>
    <col min="8173" max="8174" width="11.42578125" style="15" customWidth="1"/>
    <col min="8175" max="8178" width="0" style="15" hidden="1" customWidth="1"/>
    <col min="8179" max="8179" width="13.140625" style="15" customWidth="1"/>
    <col min="8180" max="8180" width="12.42578125" style="15" customWidth="1"/>
    <col min="8181" max="8181" width="12.28515625" style="15" customWidth="1"/>
    <col min="8182" max="8184" width="0" style="15" hidden="1" customWidth="1"/>
    <col min="8185" max="8185" width="12.7109375" style="15" customWidth="1"/>
    <col min="8186" max="8186" width="12.42578125" style="15" customWidth="1"/>
    <col min="8187" max="8187" width="13.28515625" style="15" customWidth="1"/>
    <col min="8188" max="8188" width="12.42578125" style="15" customWidth="1"/>
    <col min="8189" max="8189" width="11.7109375" style="15" customWidth="1"/>
    <col min="8190" max="8190" width="11.42578125" style="15" customWidth="1"/>
    <col min="8191" max="8191" width="11.5703125" style="15" bestFit="1" customWidth="1"/>
    <col min="8192" max="8192" width="11.85546875" style="15" customWidth="1"/>
    <col min="8193" max="8193" width="12" style="15" customWidth="1"/>
    <col min="8194" max="8425" width="9.140625" style="15"/>
    <col min="8426" max="8426" width="5.7109375" style="15" customWidth="1"/>
    <col min="8427" max="8427" width="6.85546875" style="15" customWidth="1"/>
    <col min="8428" max="8428" width="50.140625" style="15" customWidth="1"/>
    <col min="8429" max="8430" width="11.42578125" style="15" customWidth="1"/>
    <col min="8431" max="8434" width="0" style="15" hidden="1" customWidth="1"/>
    <col min="8435" max="8435" width="13.140625" style="15" customWidth="1"/>
    <col min="8436" max="8436" width="12.42578125" style="15" customWidth="1"/>
    <col min="8437" max="8437" width="12.28515625" style="15" customWidth="1"/>
    <col min="8438" max="8440" width="0" style="15" hidden="1" customWidth="1"/>
    <col min="8441" max="8441" width="12.7109375" style="15" customWidth="1"/>
    <col min="8442" max="8442" width="12.42578125" style="15" customWidth="1"/>
    <col min="8443" max="8443" width="13.28515625" style="15" customWidth="1"/>
    <col min="8444" max="8444" width="12.42578125" style="15" customWidth="1"/>
    <col min="8445" max="8445" width="11.7109375" style="15" customWidth="1"/>
    <col min="8446" max="8446" width="11.42578125" style="15" customWidth="1"/>
    <col min="8447" max="8447" width="11.5703125" style="15" bestFit="1" customWidth="1"/>
    <col min="8448" max="8448" width="11.85546875" style="15" customWidth="1"/>
    <col min="8449" max="8449" width="12" style="15" customWidth="1"/>
    <col min="8450" max="8681" width="9.140625" style="15"/>
    <col min="8682" max="8682" width="5.7109375" style="15" customWidth="1"/>
    <col min="8683" max="8683" width="6.85546875" style="15" customWidth="1"/>
    <col min="8684" max="8684" width="50.140625" style="15" customWidth="1"/>
    <col min="8685" max="8686" width="11.42578125" style="15" customWidth="1"/>
    <col min="8687" max="8690" width="0" style="15" hidden="1" customWidth="1"/>
    <col min="8691" max="8691" width="13.140625" style="15" customWidth="1"/>
    <col min="8692" max="8692" width="12.42578125" style="15" customWidth="1"/>
    <col min="8693" max="8693" width="12.28515625" style="15" customWidth="1"/>
    <col min="8694" max="8696" width="0" style="15" hidden="1" customWidth="1"/>
    <col min="8697" max="8697" width="12.7109375" style="15" customWidth="1"/>
    <col min="8698" max="8698" width="12.42578125" style="15" customWidth="1"/>
    <col min="8699" max="8699" width="13.28515625" style="15" customWidth="1"/>
    <col min="8700" max="8700" width="12.42578125" style="15" customWidth="1"/>
    <col min="8701" max="8701" width="11.7109375" style="15" customWidth="1"/>
    <col min="8702" max="8702" width="11.42578125" style="15" customWidth="1"/>
    <col min="8703" max="8703" width="11.5703125" style="15" bestFit="1" customWidth="1"/>
    <col min="8704" max="8704" width="11.85546875" style="15" customWidth="1"/>
    <col min="8705" max="8705" width="12" style="15" customWidth="1"/>
    <col min="8706" max="8937" width="9.140625" style="15"/>
    <col min="8938" max="8938" width="5.7109375" style="15" customWidth="1"/>
    <col min="8939" max="8939" width="6.85546875" style="15" customWidth="1"/>
    <col min="8940" max="8940" width="50.140625" style="15" customWidth="1"/>
    <col min="8941" max="8942" width="11.42578125" style="15" customWidth="1"/>
    <col min="8943" max="8946" width="0" style="15" hidden="1" customWidth="1"/>
    <col min="8947" max="8947" width="13.140625" style="15" customWidth="1"/>
    <col min="8948" max="8948" width="12.42578125" style="15" customWidth="1"/>
    <col min="8949" max="8949" width="12.28515625" style="15" customWidth="1"/>
    <col min="8950" max="8952" width="0" style="15" hidden="1" customWidth="1"/>
    <col min="8953" max="8953" width="12.7109375" style="15" customWidth="1"/>
    <col min="8954" max="8954" width="12.42578125" style="15" customWidth="1"/>
    <col min="8955" max="8955" width="13.28515625" style="15" customWidth="1"/>
    <col min="8956" max="8956" width="12.42578125" style="15" customWidth="1"/>
    <col min="8957" max="8957" width="11.7109375" style="15" customWidth="1"/>
    <col min="8958" max="8958" width="11.42578125" style="15" customWidth="1"/>
    <col min="8959" max="8959" width="11.5703125" style="15" bestFit="1" customWidth="1"/>
    <col min="8960" max="8960" width="11.85546875" style="15" customWidth="1"/>
    <col min="8961" max="8961" width="12" style="15" customWidth="1"/>
    <col min="8962" max="9193" width="9.140625" style="15"/>
    <col min="9194" max="9194" width="5.7109375" style="15" customWidth="1"/>
    <col min="9195" max="9195" width="6.85546875" style="15" customWidth="1"/>
    <col min="9196" max="9196" width="50.140625" style="15" customWidth="1"/>
    <col min="9197" max="9198" width="11.42578125" style="15" customWidth="1"/>
    <col min="9199" max="9202" width="0" style="15" hidden="1" customWidth="1"/>
    <col min="9203" max="9203" width="13.140625" style="15" customWidth="1"/>
    <col min="9204" max="9204" width="12.42578125" style="15" customWidth="1"/>
    <col min="9205" max="9205" width="12.28515625" style="15" customWidth="1"/>
    <col min="9206" max="9208" width="0" style="15" hidden="1" customWidth="1"/>
    <col min="9209" max="9209" width="12.7109375" style="15" customWidth="1"/>
    <col min="9210" max="9210" width="12.42578125" style="15" customWidth="1"/>
    <col min="9211" max="9211" width="13.28515625" style="15" customWidth="1"/>
    <col min="9212" max="9212" width="12.42578125" style="15" customWidth="1"/>
    <col min="9213" max="9213" width="11.7109375" style="15" customWidth="1"/>
    <col min="9214" max="9214" width="11.42578125" style="15" customWidth="1"/>
    <col min="9215" max="9215" width="11.5703125" style="15" bestFit="1" customWidth="1"/>
    <col min="9216" max="9216" width="11.85546875" style="15" customWidth="1"/>
    <col min="9217" max="9217" width="12" style="15" customWidth="1"/>
    <col min="9218" max="9449" width="9.140625" style="15"/>
    <col min="9450" max="9450" width="5.7109375" style="15" customWidth="1"/>
    <col min="9451" max="9451" width="6.85546875" style="15" customWidth="1"/>
    <col min="9452" max="9452" width="50.140625" style="15" customWidth="1"/>
    <col min="9453" max="9454" width="11.42578125" style="15" customWidth="1"/>
    <col min="9455" max="9458" width="0" style="15" hidden="1" customWidth="1"/>
    <col min="9459" max="9459" width="13.140625" style="15" customWidth="1"/>
    <col min="9460" max="9460" width="12.42578125" style="15" customWidth="1"/>
    <col min="9461" max="9461" width="12.28515625" style="15" customWidth="1"/>
    <col min="9462" max="9464" width="0" style="15" hidden="1" customWidth="1"/>
    <col min="9465" max="9465" width="12.7109375" style="15" customWidth="1"/>
    <col min="9466" max="9466" width="12.42578125" style="15" customWidth="1"/>
    <col min="9467" max="9467" width="13.28515625" style="15" customWidth="1"/>
    <col min="9468" max="9468" width="12.42578125" style="15" customWidth="1"/>
    <col min="9469" max="9469" width="11.7109375" style="15" customWidth="1"/>
    <col min="9470" max="9470" width="11.42578125" style="15" customWidth="1"/>
    <col min="9471" max="9471" width="11.5703125" style="15" bestFit="1" customWidth="1"/>
    <col min="9472" max="9472" width="11.85546875" style="15" customWidth="1"/>
    <col min="9473" max="9473" width="12" style="15" customWidth="1"/>
    <col min="9474" max="9705" width="9.140625" style="15"/>
    <col min="9706" max="9706" width="5.7109375" style="15" customWidth="1"/>
    <col min="9707" max="9707" width="6.85546875" style="15" customWidth="1"/>
    <col min="9708" max="9708" width="50.140625" style="15" customWidth="1"/>
    <col min="9709" max="9710" width="11.42578125" style="15" customWidth="1"/>
    <col min="9711" max="9714" width="0" style="15" hidden="1" customWidth="1"/>
    <col min="9715" max="9715" width="13.140625" style="15" customWidth="1"/>
    <col min="9716" max="9716" width="12.42578125" style="15" customWidth="1"/>
    <col min="9717" max="9717" width="12.28515625" style="15" customWidth="1"/>
    <col min="9718" max="9720" width="0" style="15" hidden="1" customWidth="1"/>
    <col min="9721" max="9721" width="12.7109375" style="15" customWidth="1"/>
    <col min="9722" max="9722" width="12.42578125" style="15" customWidth="1"/>
    <col min="9723" max="9723" width="13.28515625" style="15" customWidth="1"/>
    <col min="9724" max="9724" width="12.42578125" style="15" customWidth="1"/>
    <col min="9725" max="9725" width="11.7109375" style="15" customWidth="1"/>
    <col min="9726" max="9726" width="11.42578125" style="15" customWidth="1"/>
    <col min="9727" max="9727" width="11.5703125" style="15" bestFit="1" customWidth="1"/>
    <col min="9728" max="9728" width="11.85546875" style="15" customWidth="1"/>
    <col min="9729" max="9729" width="12" style="15" customWidth="1"/>
    <col min="9730" max="9961" width="9.140625" style="15"/>
    <col min="9962" max="9962" width="5.7109375" style="15" customWidth="1"/>
    <col min="9963" max="9963" width="6.85546875" style="15" customWidth="1"/>
    <col min="9964" max="9964" width="50.140625" style="15" customWidth="1"/>
    <col min="9965" max="9966" width="11.42578125" style="15" customWidth="1"/>
    <col min="9967" max="9970" width="0" style="15" hidden="1" customWidth="1"/>
    <col min="9971" max="9971" width="13.140625" style="15" customWidth="1"/>
    <col min="9972" max="9972" width="12.42578125" style="15" customWidth="1"/>
    <col min="9973" max="9973" width="12.28515625" style="15" customWidth="1"/>
    <col min="9974" max="9976" width="0" style="15" hidden="1" customWidth="1"/>
    <col min="9977" max="9977" width="12.7109375" style="15" customWidth="1"/>
    <col min="9978" max="9978" width="12.42578125" style="15" customWidth="1"/>
    <col min="9979" max="9979" width="13.28515625" style="15" customWidth="1"/>
    <col min="9980" max="9980" width="12.42578125" style="15" customWidth="1"/>
    <col min="9981" max="9981" width="11.7109375" style="15" customWidth="1"/>
    <col min="9982" max="9982" width="11.42578125" style="15" customWidth="1"/>
    <col min="9983" max="9983" width="11.5703125" style="15" bestFit="1" customWidth="1"/>
    <col min="9984" max="9984" width="11.85546875" style="15" customWidth="1"/>
    <col min="9985" max="9985" width="12" style="15" customWidth="1"/>
    <col min="9986" max="10217" width="9.140625" style="15"/>
    <col min="10218" max="10218" width="5.7109375" style="15" customWidth="1"/>
    <col min="10219" max="10219" width="6.85546875" style="15" customWidth="1"/>
    <col min="10220" max="10220" width="50.140625" style="15" customWidth="1"/>
    <col min="10221" max="10222" width="11.42578125" style="15" customWidth="1"/>
    <col min="10223" max="10226" width="0" style="15" hidden="1" customWidth="1"/>
    <col min="10227" max="10227" width="13.140625" style="15" customWidth="1"/>
    <col min="10228" max="10228" width="12.42578125" style="15" customWidth="1"/>
    <col min="10229" max="10229" width="12.28515625" style="15" customWidth="1"/>
    <col min="10230" max="10232" width="0" style="15" hidden="1" customWidth="1"/>
    <col min="10233" max="10233" width="12.7109375" style="15" customWidth="1"/>
    <col min="10234" max="10234" width="12.42578125" style="15" customWidth="1"/>
    <col min="10235" max="10235" width="13.28515625" style="15" customWidth="1"/>
    <col min="10236" max="10236" width="12.42578125" style="15" customWidth="1"/>
    <col min="10237" max="10237" width="11.7109375" style="15" customWidth="1"/>
    <col min="10238" max="10238" width="11.42578125" style="15" customWidth="1"/>
    <col min="10239" max="10239" width="11.5703125" style="15" bestFit="1" customWidth="1"/>
    <col min="10240" max="10240" width="11.85546875" style="15" customWidth="1"/>
    <col min="10241" max="10241" width="12" style="15" customWidth="1"/>
    <col min="10242" max="10473" width="9.140625" style="15"/>
    <col min="10474" max="10474" width="5.7109375" style="15" customWidth="1"/>
    <col min="10475" max="10475" width="6.85546875" style="15" customWidth="1"/>
    <col min="10476" max="10476" width="50.140625" style="15" customWidth="1"/>
    <col min="10477" max="10478" width="11.42578125" style="15" customWidth="1"/>
    <col min="10479" max="10482" width="0" style="15" hidden="1" customWidth="1"/>
    <col min="10483" max="10483" width="13.140625" style="15" customWidth="1"/>
    <col min="10484" max="10484" width="12.42578125" style="15" customWidth="1"/>
    <col min="10485" max="10485" width="12.28515625" style="15" customWidth="1"/>
    <col min="10486" max="10488" width="0" style="15" hidden="1" customWidth="1"/>
    <col min="10489" max="10489" width="12.7109375" style="15" customWidth="1"/>
    <col min="10490" max="10490" width="12.42578125" style="15" customWidth="1"/>
    <col min="10491" max="10491" width="13.28515625" style="15" customWidth="1"/>
    <col min="10492" max="10492" width="12.42578125" style="15" customWidth="1"/>
    <col min="10493" max="10493" width="11.7109375" style="15" customWidth="1"/>
    <col min="10494" max="10494" width="11.42578125" style="15" customWidth="1"/>
    <col min="10495" max="10495" width="11.5703125" style="15" bestFit="1" customWidth="1"/>
    <col min="10496" max="10496" width="11.85546875" style="15" customWidth="1"/>
    <col min="10497" max="10497" width="12" style="15" customWidth="1"/>
    <col min="10498" max="10729" width="9.140625" style="15"/>
    <col min="10730" max="10730" width="5.7109375" style="15" customWidth="1"/>
    <col min="10731" max="10731" width="6.85546875" style="15" customWidth="1"/>
    <col min="10732" max="10732" width="50.140625" style="15" customWidth="1"/>
    <col min="10733" max="10734" width="11.42578125" style="15" customWidth="1"/>
    <col min="10735" max="10738" width="0" style="15" hidden="1" customWidth="1"/>
    <col min="10739" max="10739" width="13.140625" style="15" customWidth="1"/>
    <col min="10740" max="10740" width="12.42578125" style="15" customWidth="1"/>
    <col min="10741" max="10741" width="12.28515625" style="15" customWidth="1"/>
    <col min="10742" max="10744" width="0" style="15" hidden="1" customWidth="1"/>
    <col min="10745" max="10745" width="12.7109375" style="15" customWidth="1"/>
    <col min="10746" max="10746" width="12.42578125" style="15" customWidth="1"/>
    <col min="10747" max="10747" width="13.28515625" style="15" customWidth="1"/>
    <col min="10748" max="10748" width="12.42578125" style="15" customWidth="1"/>
    <col min="10749" max="10749" width="11.7109375" style="15" customWidth="1"/>
    <col min="10750" max="10750" width="11.42578125" style="15" customWidth="1"/>
    <col min="10751" max="10751" width="11.5703125" style="15" bestFit="1" customWidth="1"/>
    <col min="10752" max="10752" width="11.85546875" style="15" customWidth="1"/>
    <col min="10753" max="10753" width="12" style="15" customWidth="1"/>
    <col min="10754" max="10985" width="9.140625" style="15"/>
    <col min="10986" max="10986" width="5.7109375" style="15" customWidth="1"/>
    <col min="10987" max="10987" width="6.85546875" style="15" customWidth="1"/>
    <col min="10988" max="10988" width="50.140625" style="15" customWidth="1"/>
    <col min="10989" max="10990" width="11.42578125" style="15" customWidth="1"/>
    <col min="10991" max="10994" width="0" style="15" hidden="1" customWidth="1"/>
    <col min="10995" max="10995" width="13.140625" style="15" customWidth="1"/>
    <col min="10996" max="10996" width="12.42578125" style="15" customWidth="1"/>
    <col min="10997" max="10997" width="12.28515625" style="15" customWidth="1"/>
    <col min="10998" max="11000" width="0" style="15" hidden="1" customWidth="1"/>
    <col min="11001" max="11001" width="12.7109375" style="15" customWidth="1"/>
    <col min="11002" max="11002" width="12.42578125" style="15" customWidth="1"/>
    <col min="11003" max="11003" width="13.28515625" style="15" customWidth="1"/>
    <col min="11004" max="11004" width="12.42578125" style="15" customWidth="1"/>
    <col min="11005" max="11005" width="11.7109375" style="15" customWidth="1"/>
    <col min="11006" max="11006" width="11.42578125" style="15" customWidth="1"/>
    <col min="11007" max="11007" width="11.5703125" style="15" bestFit="1" customWidth="1"/>
    <col min="11008" max="11008" width="11.85546875" style="15" customWidth="1"/>
    <col min="11009" max="11009" width="12" style="15" customWidth="1"/>
    <col min="11010" max="11241" width="9.140625" style="15"/>
    <col min="11242" max="11242" width="5.7109375" style="15" customWidth="1"/>
    <col min="11243" max="11243" width="6.85546875" style="15" customWidth="1"/>
    <col min="11244" max="11244" width="50.140625" style="15" customWidth="1"/>
    <col min="11245" max="11246" width="11.42578125" style="15" customWidth="1"/>
    <col min="11247" max="11250" width="0" style="15" hidden="1" customWidth="1"/>
    <col min="11251" max="11251" width="13.140625" style="15" customWidth="1"/>
    <col min="11252" max="11252" width="12.42578125" style="15" customWidth="1"/>
    <col min="11253" max="11253" width="12.28515625" style="15" customWidth="1"/>
    <col min="11254" max="11256" width="0" style="15" hidden="1" customWidth="1"/>
    <col min="11257" max="11257" width="12.7109375" style="15" customWidth="1"/>
    <col min="11258" max="11258" width="12.42578125" style="15" customWidth="1"/>
    <col min="11259" max="11259" width="13.28515625" style="15" customWidth="1"/>
    <col min="11260" max="11260" width="12.42578125" style="15" customWidth="1"/>
    <col min="11261" max="11261" width="11.7109375" style="15" customWidth="1"/>
    <col min="11262" max="11262" width="11.42578125" style="15" customWidth="1"/>
    <col min="11263" max="11263" width="11.5703125" style="15" bestFit="1" customWidth="1"/>
    <col min="11264" max="11264" width="11.85546875" style="15" customWidth="1"/>
    <col min="11265" max="11265" width="12" style="15" customWidth="1"/>
    <col min="11266" max="11497" width="9.140625" style="15"/>
    <col min="11498" max="11498" width="5.7109375" style="15" customWidth="1"/>
    <col min="11499" max="11499" width="6.85546875" style="15" customWidth="1"/>
    <col min="11500" max="11500" width="50.140625" style="15" customWidth="1"/>
    <col min="11501" max="11502" width="11.42578125" style="15" customWidth="1"/>
    <col min="11503" max="11506" width="0" style="15" hidden="1" customWidth="1"/>
    <col min="11507" max="11507" width="13.140625" style="15" customWidth="1"/>
    <col min="11508" max="11508" width="12.42578125" style="15" customWidth="1"/>
    <col min="11509" max="11509" width="12.28515625" style="15" customWidth="1"/>
    <col min="11510" max="11512" width="0" style="15" hidden="1" customWidth="1"/>
    <col min="11513" max="11513" width="12.7109375" style="15" customWidth="1"/>
    <col min="11514" max="11514" width="12.42578125" style="15" customWidth="1"/>
    <col min="11515" max="11515" width="13.28515625" style="15" customWidth="1"/>
    <col min="11516" max="11516" width="12.42578125" style="15" customWidth="1"/>
    <col min="11517" max="11517" width="11.7109375" style="15" customWidth="1"/>
    <col min="11518" max="11518" width="11.42578125" style="15" customWidth="1"/>
    <col min="11519" max="11519" width="11.5703125" style="15" bestFit="1" customWidth="1"/>
    <col min="11520" max="11520" width="11.85546875" style="15" customWidth="1"/>
    <col min="11521" max="11521" width="12" style="15" customWidth="1"/>
    <col min="11522" max="11753" width="9.140625" style="15"/>
    <col min="11754" max="11754" width="5.7109375" style="15" customWidth="1"/>
    <col min="11755" max="11755" width="6.85546875" style="15" customWidth="1"/>
    <col min="11756" max="11756" width="50.140625" style="15" customWidth="1"/>
    <col min="11757" max="11758" width="11.42578125" style="15" customWidth="1"/>
    <col min="11759" max="11762" width="0" style="15" hidden="1" customWidth="1"/>
    <col min="11763" max="11763" width="13.140625" style="15" customWidth="1"/>
    <col min="11764" max="11764" width="12.42578125" style="15" customWidth="1"/>
    <col min="11765" max="11765" width="12.28515625" style="15" customWidth="1"/>
    <col min="11766" max="11768" width="0" style="15" hidden="1" customWidth="1"/>
    <col min="11769" max="11769" width="12.7109375" style="15" customWidth="1"/>
    <col min="11770" max="11770" width="12.42578125" style="15" customWidth="1"/>
    <col min="11771" max="11771" width="13.28515625" style="15" customWidth="1"/>
    <col min="11772" max="11772" width="12.42578125" style="15" customWidth="1"/>
    <col min="11773" max="11773" width="11.7109375" style="15" customWidth="1"/>
    <col min="11774" max="11774" width="11.42578125" style="15" customWidth="1"/>
    <col min="11775" max="11775" width="11.5703125" style="15" bestFit="1" customWidth="1"/>
    <col min="11776" max="11776" width="11.85546875" style="15" customWidth="1"/>
    <col min="11777" max="11777" width="12" style="15" customWidth="1"/>
    <col min="11778" max="12009" width="9.140625" style="15"/>
    <col min="12010" max="12010" width="5.7109375" style="15" customWidth="1"/>
    <col min="12011" max="12011" width="6.85546875" style="15" customWidth="1"/>
    <col min="12012" max="12012" width="50.140625" style="15" customWidth="1"/>
    <col min="12013" max="12014" width="11.42578125" style="15" customWidth="1"/>
    <col min="12015" max="12018" width="0" style="15" hidden="1" customWidth="1"/>
    <col min="12019" max="12019" width="13.140625" style="15" customWidth="1"/>
    <col min="12020" max="12020" width="12.42578125" style="15" customWidth="1"/>
    <col min="12021" max="12021" width="12.28515625" style="15" customWidth="1"/>
    <col min="12022" max="12024" width="0" style="15" hidden="1" customWidth="1"/>
    <col min="12025" max="12025" width="12.7109375" style="15" customWidth="1"/>
    <col min="12026" max="12026" width="12.42578125" style="15" customWidth="1"/>
    <col min="12027" max="12027" width="13.28515625" style="15" customWidth="1"/>
    <col min="12028" max="12028" width="12.42578125" style="15" customWidth="1"/>
    <col min="12029" max="12029" width="11.7109375" style="15" customWidth="1"/>
    <col min="12030" max="12030" width="11.42578125" style="15" customWidth="1"/>
    <col min="12031" max="12031" width="11.5703125" style="15" bestFit="1" customWidth="1"/>
    <col min="12032" max="12032" width="11.85546875" style="15" customWidth="1"/>
    <col min="12033" max="12033" width="12" style="15" customWidth="1"/>
    <col min="12034" max="12265" width="9.140625" style="15"/>
    <col min="12266" max="12266" width="5.7109375" style="15" customWidth="1"/>
    <col min="12267" max="12267" width="6.85546875" style="15" customWidth="1"/>
    <col min="12268" max="12268" width="50.140625" style="15" customWidth="1"/>
    <col min="12269" max="12270" width="11.42578125" style="15" customWidth="1"/>
    <col min="12271" max="12274" width="0" style="15" hidden="1" customWidth="1"/>
    <col min="12275" max="12275" width="13.140625" style="15" customWidth="1"/>
    <col min="12276" max="12276" width="12.42578125" style="15" customWidth="1"/>
    <col min="12277" max="12277" width="12.28515625" style="15" customWidth="1"/>
    <col min="12278" max="12280" width="0" style="15" hidden="1" customWidth="1"/>
    <col min="12281" max="12281" width="12.7109375" style="15" customWidth="1"/>
    <col min="12282" max="12282" width="12.42578125" style="15" customWidth="1"/>
    <col min="12283" max="12283" width="13.28515625" style="15" customWidth="1"/>
    <col min="12284" max="12284" width="12.42578125" style="15" customWidth="1"/>
    <col min="12285" max="12285" width="11.7109375" style="15" customWidth="1"/>
    <col min="12286" max="12286" width="11.42578125" style="15" customWidth="1"/>
    <col min="12287" max="12287" width="11.5703125" style="15" bestFit="1" customWidth="1"/>
    <col min="12288" max="12288" width="11.85546875" style="15" customWidth="1"/>
    <col min="12289" max="12289" width="12" style="15" customWidth="1"/>
    <col min="12290" max="12521" width="9.140625" style="15"/>
    <col min="12522" max="12522" width="5.7109375" style="15" customWidth="1"/>
    <col min="12523" max="12523" width="6.85546875" style="15" customWidth="1"/>
    <col min="12524" max="12524" width="50.140625" style="15" customWidth="1"/>
    <col min="12525" max="12526" width="11.42578125" style="15" customWidth="1"/>
    <col min="12527" max="12530" width="0" style="15" hidden="1" customWidth="1"/>
    <col min="12531" max="12531" width="13.140625" style="15" customWidth="1"/>
    <col min="12532" max="12532" width="12.42578125" style="15" customWidth="1"/>
    <col min="12533" max="12533" width="12.28515625" style="15" customWidth="1"/>
    <col min="12534" max="12536" width="0" style="15" hidden="1" customWidth="1"/>
    <col min="12537" max="12537" width="12.7109375" style="15" customWidth="1"/>
    <col min="12538" max="12538" width="12.42578125" style="15" customWidth="1"/>
    <col min="12539" max="12539" width="13.28515625" style="15" customWidth="1"/>
    <col min="12540" max="12540" width="12.42578125" style="15" customWidth="1"/>
    <col min="12541" max="12541" width="11.7109375" style="15" customWidth="1"/>
    <col min="12542" max="12542" width="11.42578125" style="15" customWidth="1"/>
    <col min="12543" max="12543" width="11.5703125" style="15" bestFit="1" customWidth="1"/>
    <col min="12544" max="12544" width="11.85546875" style="15" customWidth="1"/>
    <col min="12545" max="12545" width="12" style="15" customWidth="1"/>
    <col min="12546" max="12777" width="9.140625" style="15"/>
    <col min="12778" max="12778" width="5.7109375" style="15" customWidth="1"/>
    <col min="12779" max="12779" width="6.85546875" style="15" customWidth="1"/>
    <col min="12780" max="12780" width="50.140625" style="15" customWidth="1"/>
    <col min="12781" max="12782" width="11.42578125" style="15" customWidth="1"/>
    <col min="12783" max="12786" width="0" style="15" hidden="1" customWidth="1"/>
    <col min="12787" max="12787" width="13.140625" style="15" customWidth="1"/>
    <col min="12788" max="12788" width="12.42578125" style="15" customWidth="1"/>
    <col min="12789" max="12789" width="12.28515625" style="15" customWidth="1"/>
    <col min="12790" max="12792" width="0" style="15" hidden="1" customWidth="1"/>
    <col min="12793" max="12793" width="12.7109375" style="15" customWidth="1"/>
    <col min="12794" max="12794" width="12.42578125" style="15" customWidth="1"/>
    <col min="12795" max="12795" width="13.28515625" style="15" customWidth="1"/>
    <col min="12796" max="12796" width="12.42578125" style="15" customWidth="1"/>
    <col min="12797" max="12797" width="11.7109375" style="15" customWidth="1"/>
    <col min="12798" max="12798" width="11.42578125" style="15" customWidth="1"/>
    <col min="12799" max="12799" width="11.5703125" style="15" bestFit="1" customWidth="1"/>
    <col min="12800" max="12800" width="11.85546875" style="15" customWidth="1"/>
    <col min="12801" max="12801" width="12" style="15" customWidth="1"/>
    <col min="12802" max="13033" width="9.140625" style="15"/>
    <col min="13034" max="13034" width="5.7109375" style="15" customWidth="1"/>
    <col min="13035" max="13035" width="6.85546875" style="15" customWidth="1"/>
    <col min="13036" max="13036" width="50.140625" style="15" customWidth="1"/>
    <col min="13037" max="13038" width="11.42578125" style="15" customWidth="1"/>
    <col min="13039" max="13042" width="0" style="15" hidden="1" customWidth="1"/>
    <col min="13043" max="13043" width="13.140625" style="15" customWidth="1"/>
    <col min="13044" max="13044" width="12.42578125" style="15" customWidth="1"/>
    <col min="13045" max="13045" width="12.28515625" style="15" customWidth="1"/>
    <col min="13046" max="13048" width="0" style="15" hidden="1" customWidth="1"/>
    <col min="13049" max="13049" width="12.7109375" style="15" customWidth="1"/>
    <col min="13050" max="13050" width="12.42578125" style="15" customWidth="1"/>
    <col min="13051" max="13051" width="13.28515625" style="15" customWidth="1"/>
    <col min="13052" max="13052" width="12.42578125" style="15" customWidth="1"/>
    <col min="13053" max="13053" width="11.7109375" style="15" customWidth="1"/>
    <col min="13054" max="13054" width="11.42578125" style="15" customWidth="1"/>
    <col min="13055" max="13055" width="11.5703125" style="15" bestFit="1" customWidth="1"/>
    <col min="13056" max="13056" width="11.85546875" style="15" customWidth="1"/>
    <col min="13057" max="13057" width="12" style="15" customWidth="1"/>
    <col min="13058" max="13289" width="9.140625" style="15"/>
    <col min="13290" max="13290" width="5.7109375" style="15" customWidth="1"/>
    <col min="13291" max="13291" width="6.85546875" style="15" customWidth="1"/>
    <col min="13292" max="13292" width="50.140625" style="15" customWidth="1"/>
    <col min="13293" max="13294" width="11.42578125" style="15" customWidth="1"/>
    <col min="13295" max="13298" width="0" style="15" hidden="1" customWidth="1"/>
    <col min="13299" max="13299" width="13.140625" style="15" customWidth="1"/>
    <col min="13300" max="13300" width="12.42578125" style="15" customWidth="1"/>
    <col min="13301" max="13301" width="12.28515625" style="15" customWidth="1"/>
    <col min="13302" max="13304" width="0" style="15" hidden="1" customWidth="1"/>
    <col min="13305" max="13305" width="12.7109375" style="15" customWidth="1"/>
    <col min="13306" max="13306" width="12.42578125" style="15" customWidth="1"/>
    <col min="13307" max="13307" width="13.28515625" style="15" customWidth="1"/>
    <col min="13308" max="13308" width="12.42578125" style="15" customWidth="1"/>
    <col min="13309" max="13309" width="11.7109375" style="15" customWidth="1"/>
    <col min="13310" max="13310" width="11.42578125" style="15" customWidth="1"/>
    <col min="13311" max="13311" width="11.5703125" style="15" bestFit="1" customWidth="1"/>
    <col min="13312" max="13312" width="11.85546875" style="15" customWidth="1"/>
    <col min="13313" max="13313" width="12" style="15" customWidth="1"/>
    <col min="13314" max="13545" width="9.140625" style="15"/>
    <col min="13546" max="13546" width="5.7109375" style="15" customWidth="1"/>
    <col min="13547" max="13547" width="6.85546875" style="15" customWidth="1"/>
    <col min="13548" max="13548" width="50.140625" style="15" customWidth="1"/>
    <col min="13549" max="13550" width="11.42578125" style="15" customWidth="1"/>
    <col min="13551" max="13554" width="0" style="15" hidden="1" customWidth="1"/>
    <col min="13555" max="13555" width="13.140625" style="15" customWidth="1"/>
    <col min="13556" max="13556" width="12.42578125" style="15" customWidth="1"/>
    <col min="13557" max="13557" width="12.28515625" style="15" customWidth="1"/>
    <col min="13558" max="13560" width="0" style="15" hidden="1" customWidth="1"/>
    <col min="13561" max="13561" width="12.7109375" style="15" customWidth="1"/>
    <col min="13562" max="13562" width="12.42578125" style="15" customWidth="1"/>
    <col min="13563" max="13563" width="13.28515625" style="15" customWidth="1"/>
    <col min="13564" max="13564" width="12.42578125" style="15" customWidth="1"/>
    <col min="13565" max="13565" width="11.7109375" style="15" customWidth="1"/>
    <col min="13566" max="13566" width="11.42578125" style="15" customWidth="1"/>
    <col min="13567" max="13567" width="11.5703125" style="15" bestFit="1" customWidth="1"/>
    <col min="13568" max="13568" width="11.85546875" style="15" customWidth="1"/>
    <col min="13569" max="13569" width="12" style="15" customWidth="1"/>
    <col min="13570" max="13801" width="9.140625" style="15"/>
    <col min="13802" max="13802" width="5.7109375" style="15" customWidth="1"/>
    <col min="13803" max="13803" width="6.85546875" style="15" customWidth="1"/>
    <col min="13804" max="13804" width="50.140625" style="15" customWidth="1"/>
    <col min="13805" max="13806" width="11.42578125" style="15" customWidth="1"/>
    <col min="13807" max="13810" width="0" style="15" hidden="1" customWidth="1"/>
    <col min="13811" max="13811" width="13.140625" style="15" customWidth="1"/>
    <col min="13812" max="13812" width="12.42578125" style="15" customWidth="1"/>
    <col min="13813" max="13813" width="12.28515625" style="15" customWidth="1"/>
    <col min="13814" max="13816" width="0" style="15" hidden="1" customWidth="1"/>
    <col min="13817" max="13817" width="12.7109375" style="15" customWidth="1"/>
    <col min="13818" max="13818" width="12.42578125" style="15" customWidth="1"/>
    <col min="13819" max="13819" width="13.28515625" style="15" customWidth="1"/>
    <col min="13820" max="13820" width="12.42578125" style="15" customWidth="1"/>
    <col min="13821" max="13821" width="11.7109375" style="15" customWidth="1"/>
    <col min="13822" max="13822" width="11.42578125" style="15" customWidth="1"/>
    <col min="13823" max="13823" width="11.5703125" style="15" bestFit="1" customWidth="1"/>
    <col min="13824" max="13824" width="11.85546875" style="15" customWidth="1"/>
    <col min="13825" max="13825" width="12" style="15" customWidth="1"/>
    <col min="13826" max="14057" width="9.140625" style="15"/>
    <col min="14058" max="14058" width="5.7109375" style="15" customWidth="1"/>
    <col min="14059" max="14059" width="6.85546875" style="15" customWidth="1"/>
    <col min="14060" max="14060" width="50.140625" style="15" customWidth="1"/>
    <col min="14061" max="14062" width="11.42578125" style="15" customWidth="1"/>
    <col min="14063" max="14066" width="0" style="15" hidden="1" customWidth="1"/>
    <col min="14067" max="14067" width="13.140625" style="15" customWidth="1"/>
    <col min="14068" max="14068" width="12.42578125" style="15" customWidth="1"/>
    <col min="14069" max="14069" width="12.28515625" style="15" customWidth="1"/>
    <col min="14070" max="14072" width="0" style="15" hidden="1" customWidth="1"/>
    <col min="14073" max="14073" width="12.7109375" style="15" customWidth="1"/>
    <col min="14074" max="14074" width="12.42578125" style="15" customWidth="1"/>
    <col min="14075" max="14075" width="13.28515625" style="15" customWidth="1"/>
    <col min="14076" max="14076" width="12.42578125" style="15" customWidth="1"/>
    <col min="14077" max="14077" width="11.7109375" style="15" customWidth="1"/>
    <col min="14078" max="14078" width="11.42578125" style="15" customWidth="1"/>
    <col min="14079" max="14079" width="11.5703125" style="15" bestFit="1" customWidth="1"/>
    <col min="14080" max="14080" width="11.85546875" style="15" customWidth="1"/>
    <col min="14081" max="14081" width="12" style="15" customWidth="1"/>
    <col min="14082" max="14313" width="9.140625" style="15"/>
    <col min="14314" max="14314" width="5.7109375" style="15" customWidth="1"/>
    <col min="14315" max="14315" width="6.85546875" style="15" customWidth="1"/>
    <col min="14316" max="14316" width="50.140625" style="15" customWidth="1"/>
    <col min="14317" max="14318" width="11.42578125" style="15" customWidth="1"/>
    <col min="14319" max="14322" width="0" style="15" hidden="1" customWidth="1"/>
    <col min="14323" max="14323" width="13.140625" style="15" customWidth="1"/>
    <col min="14324" max="14324" width="12.42578125" style="15" customWidth="1"/>
    <col min="14325" max="14325" width="12.28515625" style="15" customWidth="1"/>
    <col min="14326" max="14328" width="0" style="15" hidden="1" customWidth="1"/>
    <col min="14329" max="14329" width="12.7109375" style="15" customWidth="1"/>
    <col min="14330" max="14330" width="12.42578125" style="15" customWidth="1"/>
    <col min="14331" max="14331" width="13.28515625" style="15" customWidth="1"/>
    <col min="14332" max="14332" width="12.42578125" style="15" customWidth="1"/>
    <col min="14333" max="14333" width="11.7109375" style="15" customWidth="1"/>
    <col min="14334" max="14334" width="11.42578125" style="15" customWidth="1"/>
    <col min="14335" max="14335" width="11.5703125" style="15" bestFit="1" customWidth="1"/>
    <col min="14336" max="14336" width="11.85546875" style="15" customWidth="1"/>
    <col min="14337" max="14337" width="12" style="15" customWidth="1"/>
    <col min="14338" max="14569" width="9.140625" style="15"/>
    <col min="14570" max="14570" width="5.7109375" style="15" customWidth="1"/>
    <col min="14571" max="14571" width="6.85546875" style="15" customWidth="1"/>
    <col min="14572" max="14572" width="50.140625" style="15" customWidth="1"/>
    <col min="14573" max="14574" width="11.42578125" style="15" customWidth="1"/>
    <col min="14575" max="14578" width="0" style="15" hidden="1" customWidth="1"/>
    <col min="14579" max="14579" width="13.140625" style="15" customWidth="1"/>
    <col min="14580" max="14580" width="12.42578125" style="15" customWidth="1"/>
    <col min="14581" max="14581" width="12.28515625" style="15" customWidth="1"/>
    <col min="14582" max="14584" width="0" style="15" hidden="1" customWidth="1"/>
    <col min="14585" max="14585" width="12.7109375" style="15" customWidth="1"/>
    <col min="14586" max="14586" width="12.42578125" style="15" customWidth="1"/>
    <col min="14587" max="14587" width="13.28515625" style="15" customWidth="1"/>
    <col min="14588" max="14588" width="12.42578125" style="15" customWidth="1"/>
    <col min="14589" max="14589" width="11.7109375" style="15" customWidth="1"/>
    <col min="14590" max="14590" width="11.42578125" style="15" customWidth="1"/>
    <col min="14591" max="14591" width="11.5703125" style="15" bestFit="1" customWidth="1"/>
    <col min="14592" max="14592" width="11.85546875" style="15" customWidth="1"/>
    <col min="14593" max="14593" width="12" style="15" customWidth="1"/>
    <col min="14594" max="14825" width="9.140625" style="15"/>
    <col min="14826" max="14826" width="5.7109375" style="15" customWidth="1"/>
    <col min="14827" max="14827" width="6.85546875" style="15" customWidth="1"/>
    <col min="14828" max="14828" width="50.140625" style="15" customWidth="1"/>
    <col min="14829" max="14830" width="11.42578125" style="15" customWidth="1"/>
    <col min="14831" max="14834" width="0" style="15" hidden="1" customWidth="1"/>
    <col min="14835" max="14835" width="13.140625" style="15" customWidth="1"/>
    <col min="14836" max="14836" width="12.42578125" style="15" customWidth="1"/>
    <col min="14837" max="14837" width="12.28515625" style="15" customWidth="1"/>
    <col min="14838" max="14840" width="0" style="15" hidden="1" customWidth="1"/>
    <col min="14841" max="14841" width="12.7109375" style="15" customWidth="1"/>
    <col min="14842" max="14842" width="12.42578125" style="15" customWidth="1"/>
    <col min="14843" max="14843" width="13.28515625" style="15" customWidth="1"/>
    <col min="14844" max="14844" width="12.42578125" style="15" customWidth="1"/>
    <col min="14845" max="14845" width="11.7109375" style="15" customWidth="1"/>
    <col min="14846" max="14846" width="11.42578125" style="15" customWidth="1"/>
    <col min="14847" max="14847" width="11.5703125" style="15" bestFit="1" customWidth="1"/>
    <col min="14848" max="14848" width="11.85546875" style="15" customWidth="1"/>
    <col min="14849" max="14849" width="12" style="15" customWidth="1"/>
    <col min="14850" max="15081" width="9.140625" style="15"/>
    <col min="15082" max="15082" width="5.7109375" style="15" customWidth="1"/>
    <col min="15083" max="15083" width="6.85546875" style="15" customWidth="1"/>
    <col min="15084" max="15084" width="50.140625" style="15" customWidth="1"/>
    <col min="15085" max="15086" width="11.42578125" style="15" customWidth="1"/>
    <col min="15087" max="15090" width="0" style="15" hidden="1" customWidth="1"/>
    <col min="15091" max="15091" width="13.140625" style="15" customWidth="1"/>
    <col min="15092" max="15092" width="12.42578125" style="15" customWidth="1"/>
    <col min="15093" max="15093" width="12.28515625" style="15" customWidth="1"/>
    <col min="15094" max="15096" width="0" style="15" hidden="1" customWidth="1"/>
    <col min="15097" max="15097" width="12.7109375" style="15" customWidth="1"/>
    <col min="15098" max="15098" width="12.42578125" style="15" customWidth="1"/>
    <col min="15099" max="15099" width="13.28515625" style="15" customWidth="1"/>
    <col min="15100" max="15100" width="12.42578125" style="15" customWidth="1"/>
    <col min="15101" max="15101" width="11.7109375" style="15" customWidth="1"/>
    <col min="15102" max="15102" width="11.42578125" style="15" customWidth="1"/>
    <col min="15103" max="15103" width="11.5703125" style="15" bestFit="1" customWidth="1"/>
    <col min="15104" max="15104" width="11.85546875" style="15" customWidth="1"/>
    <col min="15105" max="15105" width="12" style="15" customWidth="1"/>
    <col min="15106" max="15337" width="9.140625" style="15"/>
    <col min="15338" max="15338" width="5.7109375" style="15" customWidth="1"/>
    <col min="15339" max="15339" width="6.85546875" style="15" customWidth="1"/>
    <col min="15340" max="15340" width="50.140625" style="15" customWidth="1"/>
    <col min="15341" max="15342" width="11.42578125" style="15" customWidth="1"/>
    <col min="15343" max="15346" width="0" style="15" hidden="1" customWidth="1"/>
    <col min="15347" max="15347" width="13.140625" style="15" customWidth="1"/>
    <col min="15348" max="15348" width="12.42578125" style="15" customWidth="1"/>
    <col min="15349" max="15349" width="12.28515625" style="15" customWidth="1"/>
    <col min="15350" max="15352" width="0" style="15" hidden="1" customWidth="1"/>
    <col min="15353" max="15353" width="12.7109375" style="15" customWidth="1"/>
    <col min="15354" max="15354" width="12.42578125" style="15" customWidth="1"/>
    <col min="15355" max="15355" width="13.28515625" style="15" customWidth="1"/>
    <col min="15356" max="15356" width="12.42578125" style="15" customWidth="1"/>
    <col min="15357" max="15357" width="11.7109375" style="15" customWidth="1"/>
    <col min="15358" max="15358" width="11.42578125" style="15" customWidth="1"/>
    <col min="15359" max="15359" width="11.5703125" style="15" bestFit="1" customWidth="1"/>
    <col min="15360" max="15360" width="11.85546875" style="15" customWidth="1"/>
    <col min="15361" max="15361" width="12" style="15" customWidth="1"/>
    <col min="15362" max="15593" width="9.140625" style="15"/>
    <col min="15594" max="15594" width="5.7109375" style="15" customWidth="1"/>
    <col min="15595" max="15595" width="6.85546875" style="15" customWidth="1"/>
    <col min="15596" max="15596" width="50.140625" style="15" customWidth="1"/>
    <col min="15597" max="15598" width="11.42578125" style="15" customWidth="1"/>
    <col min="15599" max="15602" width="0" style="15" hidden="1" customWidth="1"/>
    <col min="15603" max="15603" width="13.140625" style="15" customWidth="1"/>
    <col min="15604" max="15604" width="12.42578125" style="15" customWidth="1"/>
    <col min="15605" max="15605" width="12.28515625" style="15" customWidth="1"/>
    <col min="15606" max="15608" width="0" style="15" hidden="1" customWidth="1"/>
    <col min="15609" max="15609" width="12.7109375" style="15" customWidth="1"/>
    <col min="15610" max="15610" width="12.42578125" style="15" customWidth="1"/>
    <col min="15611" max="15611" width="13.28515625" style="15" customWidth="1"/>
    <col min="15612" max="15612" width="12.42578125" style="15" customWidth="1"/>
    <col min="15613" max="15613" width="11.7109375" style="15" customWidth="1"/>
    <col min="15614" max="15614" width="11.42578125" style="15" customWidth="1"/>
    <col min="15615" max="15615" width="11.5703125" style="15" bestFit="1" customWidth="1"/>
    <col min="15616" max="15616" width="11.85546875" style="15" customWidth="1"/>
    <col min="15617" max="15617" width="12" style="15" customWidth="1"/>
    <col min="15618" max="15849" width="9.140625" style="15"/>
    <col min="15850" max="15850" width="5.7109375" style="15" customWidth="1"/>
    <col min="15851" max="15851" width="6.85546875" style="15" customWidth="1"/>
    <col min="15852" max="15852" width="50.140625" style="15" customWidth="1"/>
    <col min="15853" max="15854" width="11.42578125" style="15" customWidth="1"/>
    <col min="15855" max="15858" width="0" style="15" hidden="1" customWidth="1"/>
    <col min="15859" max="15859" width="13.140625" style="15" customWidth="1"/>
    <col min="15860" max="15860" width="12.42578125" style="15" customWidth="1"/>
    <col min="15861" max="15861" width="12.28515625" style="15" customWidth="1"/>
    <col min="15862" max="15864" width="0" style="15" hidden="1" customWidth="1"/>
    <col min="15865" max="15865" width="12.7109375" style="15" customWidth="1"/>
    <col min="15866" max="15866" width="12.42578125" style="15" customWidth="1"/>
    <col min="15867" max="15867" width="13.28515625" style="15" customWidth="1"/>
    <col min="15868" max="15868" width="12.42578125" style="15" customWidth="1"/>
    <col min="15869" max="15869" width="11.7109375" style="15" customWidth="1"/>
    <col min="15870" max="15870" width="11.42578125" style="15" customWidth="1"/>
    <col min="15871" max="15871" width="11.5703125" style="15" bestFit="1" customWidth="1"/>
    <col min="15872" max="15872" width="11.85546875" style="15" customWidth="1"/>
    <col min="15873" max="15873" width="12" style="15" customWidth="1"/>
    <col min="15874" max="16105" width="9.140625" style="15"/>
    <col min="16106" max="16106" width="5.7109375" style="15" customWidth="1"/>
    <col min="16107" max="16107" width="6.85546875" style="15" customWidth="1"/>
    <col min="16108" max="16108" width="50.140625" style="15" customWidth="1"/>
    <col min="16109" max="16110" width="11.42578125" style="15" customWidth="1"/>
    <col min="16111" max="16114" width="0" style="15" hidden="1" customWidth="1"/>
    <col min="16115" max="16115" width="13.140625" style="15" customWidth="1"/>
    <col min="16116" max="16116" width="12.42578125" style="15" customWidth="1"/>
    <col min="16117" max="16117" width="12.28515625" style="15" customWidth="1"/>
    <col min="16118" max="16120" width="0" style="15" hidden="1" customWidth="1"/>
    <col min="16121" max="16121" width="12.7109375" style="15" customWidth="1"/>
    <col min="16122" max="16122" width="12.42578125" style="15" customWidth="1"/>
    <col min="16123" max="16123" width="13.28515625" style="15" customWidth="1"/>
    <col min="16124" max="16124" width="12.42578125" style="15" customWidth="1"/>
    <col min="16125" max="16125" width="11.7109375" style="15" customWidth="1"/>
    <col min="16126" max="16126" width="11.42578125" style="15" customWidth="1"/>
    <col min="16127" max="16127" width="11.5703125" style="15" bestFit="1" customWidth="1"/>
    <col min="16128" max="16128" width="11.85546875" style="15" customWidth="1"/>
    <col min="16129" max="16129" width="12" style="15" customWidth="1"/>
    <col min="16130" max="16384" width="9.140625" style="15"/>
  </cols>
  <sheetData>
    <row r="1" spans="1:25" ht="13.5" hidden="1" customHeight="1">
      <c r="A1" s="435" t="s">
        <v>20</v>
      </c>
      <c r="B1" s="435"/>
      <c r="C1" s="435"/>
      <c r="D1" s="435"/>
      <c r="E1" s="435"/>
      <c r="F1" s="435"/>
      <c r="G1" s="435"/>
    </row>
    <row r="2" spans="1:25" ht="33.75" customHeight="1">
      <c r="A2" s="436" t="s">
        <v>313</v>
      </c>
      <c r="B2" s="436"/>
      <c r="C2" s="436"/>
      <c r="D2" s="436"/>
      <c r="E2" s="436"/>
      <c r="F2" s="436"/>
      <c r="G2" s="436"/>
    </row>
    <row r="3" spans="1:25" ht="9.75" customHeight="1" thickBot="1">
      <c r="A3" s="437"/>
      <c r="B3" s="437"/>
      <c r="C3" s="437"/>
      <c r="D3" s="437"/>
      <c r="E3" s="437"/>
      <c r="F3" s="437"/>
      <c r="G3" s="437"/>
    </row>
    <row r="4" spans="1:25" ht="32.25" customHeight="1" thickBot="1">
      <c r="A4" s="438" t="s">
        <v>21</v>
      </c>
      <c r="B4" s="439"/>
      <c r="C4" s="432"/>
      <c r="D4" s="443" t="s">
        <v>22</v>
      </c>
      <c r="E4" s="445" t="s">
        <v>328</v>
      </c>
      <c r="F4" s="446"/>
      <c r="G4" s="447"/>
    </row>
    <row r="5" spans="1:25" ht="22.5" customHeight="1" thickBot="1">
      <c r="A5" s="440"/>
      <c r="B5" s="441"/>
      <c r="C5" s="442"/>
      <c r="D5" s="444"/>
      <c r="E5" s="140">
        <v>2022</v>
      </c>
      <c r="F5" s="141">
        <v>2023</v>
      </c>
      <c r="G5" s="141">
        <v>2024</v>
      </c>
    </row>
    <row r="6" spans="1:25" s="65" customFormat="1" ht="31.5" customHeight="1">
      <c r="A6" s="429" t="s">
        <v>23</v>
      </c>
      <c r="B6" s="431" t="s">
        <v>24</v>
      </c>
      <c r="C6" s="432"/>
      <c r="D6" s="267" t="s">
        <v>25</v>
      </c>
      <c r="E6" s="70">
        <f>E7+E8</f>
        <v>4460261.716</v>
      </c>
      <c r="F6" s="70">
        <f t="shared" ref="F6:G6" si="0">F7+F8</f>
        <v>1082395.4539999999</v>
      </c>
      <c r="G6" s="70">
        <f t="shared" si="0"/>
        <v>1573311.8159999999</v>
      </c>
    </row>
    <row r="7" spans="1:25" s="65" customFormat="1" ht="18.75" customHeight="1">
      <c r="A7" s="430"/>
      <c r="B7" s="433"/>
      <c r="C7" s="434"/>
      <c r="D7" s="79" t="s">
        <v>26</v>
      </c>
      <c r="E7" s="71">
        <f>E9+E11</f>
        <v>552229.71600000001</v>
      </c>
      <c r="F7" s="71">
        <f t="shared" ref="F7:G7" si="1">F9+F11</f>
        <v>1082395.4539999999</v>
      </c>
      <c r="G7" s="71">
        <f t="shared" si="1"/>
        <v>1573311.8159999999</v>
      </c>
    </row>
    <row r="8" spans="1:25" s="65" customFormat="1" ht="21" customHeight="1" thickBot="1">
      <c r="A8" s="430"/>
      <c r="B8" s="433"/>
      <c r="C8" s="434"/>
      <c r="D8" s="25" t="s">
        <v>27</v>
      </c>
      <c r="E8" s="72">
        <f>E20</f>
        <v>3908032</v>
      </c>
      <c r="F8" s="72">
        <f t="shared" ref="F8:G8" si="2">F20</f>
        <v>0</v>
      </c>
      <c r="G8" s="72">
        <f t="shared" si="2"/>
        <v>0</v>
      </c>
    </row>
    <row r="9" spans="1:25" s="343" customFormat="1" ht="24.75" customHeight="1" thickBot="1">
      <c r="A9" s="340">
        <v>1016</v>
      </c>
      <c r="B9" s="339"/>
      <c r="C9" s="338"/>
      <c r="D9" s="337" t="s">
        <v>343</v>
      </c>
      <c r="E9" s="336">
        <f>E10</f>
        <v>34886.400000000001</v>
      </c>
      <c r="F9" s="336">
        <f t="shared" ref="F9:G9" si="3">F10</f>
        <v>47968.9</v>
      </c>
      <c r="G9" s="336">
        <f t="shared" si="3"/>
        <v>17443.2</v>
      </c>
      <c r="J9" s="65"/>
      <c r="K9" s="65"/>
      <c r="L9" s="65"/>
      <c r="M9" s="65"/>
      <c r="N9" s="65"/>
      <c r="O9" s="65"/>
      <c r="P9" s="65"/>
      <c r="Q9" s="65"/>
      <c r="R9" s="65"/>
      <c r="S9" s="65"/>
      <c r="T9" s="65"/>
      <c r="U9" s="65"/>
      <c r="V9" s="65"/>
      <c r="W9" s="65"/>
      <c r="X9" s="65"/>
      <c r="Y9" s="65"/>
    </row>
    <row r="10" spans="1:25" s="67" customFormat="1" ht="27" customHeight="1" thickBot="1">
      <c r="A10" s="359"/>
      <c r="B10" s="386">
        <v>1</v>
      </c>
      <c r="C10" s="360">
        <v>11005</v>
      </c>
      <c r="D10" s="344" t="s">
        <v>342</v>
      </c>
      <c r="E10" s="421">
        <f>'1016_11005'!C40</f>
        <v>34886.400000000001</v>
      </c>
      <c r="F10" s="421">
        <f>'1016_11005'!D40</f>
        <v>47968.9</v>
      </c>
      <c r="G10" s="422">
        <f>'1016_11005'!E40</f>
        <v>17443.2</v>
      </c>
      <c r="J10" s="65"/>
      <c r="K10" s="65"/>
      <c r="L10" s="65"/>
      <c r="M10" s="65"/>
      <c r="N10" s="65"/>
      <c r="O10" s="65"/>
      <c r="P10" s="65"/>
      <c r="Q10" s="65"/>
      <c r="R10" s="65"/>
      <c r="S10" s="65"/>
      <c r="T10" s="65"/>
      <c r="U10" s="65"/>
      <c r="V10" s="65"/>
      <c r="W10" s="65"/>
      <c r="X10" s="65"/>
      <c r="Y10" s="65"/>
    </row>
    <row r="11" spans="1:25" s="66" customFormat="1" ht="36.75" customHeight="1" thickBot="1">
      <c r="A11" s="368" t="s">
        <v>28</v>
      </c>
      <c r="B11" s="389"/>
      <c r="C11" s="369"/>
      <c r="D11" s="370" t="s">
        <v>29</v>
      </c>
      <c r="E11" s="377">
        <f>SUM(E12:E18)</f>
        <v>517343.31599999999</v>
      </c>
      <c r="F11" s="377">
        <f>SUM(F12:F18)</f>
        <v>1034426.554</v>
      </c>
      <c r="G11" s="377">
        <f>SUM(G12:G18)</f>
        <v>1555868.6159999999</v>
      </c>
      <c r="J11" s="65"/>
      <c r="K11" s="65"/>
      <c r="L11" s="65"/>
      <c r="M11" s="65"/>
      <c r="N11" s="65"/>
      <c r="O11" s="65"/>
      <c r="P11" s="65"/>
      <c r="Q11" s="65"/>
      <c r="R11" s="65"/>
      <c r="S11" s="65"/>
      <c r="T11" s="65"/>
      <c r="U11" s="65"/>
      <c r="V11" s="65"/>
      <c r="W11" s="65"/>
      <c r="X11" s="65"/>
      <c r="Y11" s="65"/>
    </row>
    <row r="12" spans="1:25" ht="24.75" customHeight="1">
      <c r="A12" s="268"/>
      <c r="B12" s="207">
        <v>2</v>
      </c>
      <c r="C12" s="277">
        <v>11011</v>
      </c>
      <c r="D12" s="387" t="s">
        <v>52</v>
      </c>
      <c r="E12" s="388">
        <f>'1155_11011'!C80</f>
        <v>114522.72</v>
      </c>
      <c r="F12" s="388">
        <f>'1155_11011'!D80</f>
        <v>109585.058</v>
      </c>
      <c r="G12" s="406">
        <f>'1155_11011'!E80</f>
        <v>105028.32</v>
      </c>
      <c r="H12" s="425" t="s">
        <v>34</v>
      </c>
      <c r="I12" s="426"/>
      <c r="J12" s="65"/>
      <c r="K12" s="65"/>
      <c r="L12" s="65"/>
      <c r="M12" s="65"/>
      <c r="N12" s="65"/>
      <c r="O12" s="65"/>
      <c r="P12" s="65"/>
      <c r="Q12" s="65"/>
      <c r="R12" s="65"/>
      <c r="S12" s="65"/>
      <c r="T12" s="65"/>
      <c r="U12" s="65"/>
      <c r="V12" s="65"/>
      <c r="W12" s="65"/>
      <c r="X12" s="65"/>
      <c r="Y12" s="65"/>
    </row>
    <row r="13" spans="1:25" ht="24.75" customHeight="1">
      <c r="A13" s="268"/>
      <c r="B13" s="181">
        <v>3</v>
      </c>
      <c r="C13" s="191">
        <v>11012</v>
      </c>
      <c r="D13" s="84" t="s">
        <v>53</v>
      </c>
      <c r="E13" s="378">
        <f>'1155_11012'!C72</f>
        <v>116656.89599999999</v>
      </c>
      <c r="F13" s="378">
        <f>'1155_11012'!D72</f>
        <v>115372.89599999999</v>
      </c>
      <c r="G13" s="379">
        <f>'1155_11012'!E72</f>
        <v>108196.89599999999</v>
      </c>
      <c r="H13" s="425"/>
      <c r="I13" s="426"/>
    </row>
    <row r="14" spans="1:25" ht="24.75" customHeight="1">
      <c r="A14" s="269"/>
      <c r="B14" s="181">
        <v>4</v>
      </c>
      <c r="C14" s="192">
        <v>11013</v>
      </c>
      <c r="D14" s="73" t="s">
        <v>51</v>
      </c>
      <c r="E14" s="211">
        <f>'1155 11013'!C44</f>
        <v>4977.5</v>
      </c>
      <c r="F14" s="211">
        <f>'1155 11013'!D44</f>
        <v>15679.6</v>
      </c>
      <c r="G14" s="138">
        <f>'1155 11013'!E44</f>
        <v>12752.8</v>
      </c>
      <c r="H14" s="188"/>
      <c r="I14" s="68"/>
    </row>
    <row r="15" spans="1:25" ht="32.25" customHeight="1">
      <c r="A15" s="269"/>
      <c r="B15" s="181">
        <v>5</v>
      </c>
      <c r="C15" s="192">
        <v>11014</v>
      </c>
      <c r="D15" s="73" t="s">
        <v>372</v>
      </c>
      <c r="E15" s="211">
        <f>'1155_11014'!C42</f>
        <v>3376.3</v>
      </c>
      <c r="F15" s="211">
        <f>'1155_11014'!D42</f>
        <v>11409.6</v>
      </c>
      <c r="G15" s="138">
        <f>'1155_11014'!E42</f>
        <v>10883.1</v>
      </c>
      <c r="H15" s="188"/>
      <c r="I15" s="68"/>
    </row>
    <row r="16" spans="1:25" ht="33.75" customHeight="1">
      <c r="A16" s="269"/>
      <c r="B16" s="181">
        <v>6</v>
      </c>
      <c r="C16" s="192">
        <v>11015</v>
      </c>
      <c r="D16" s="73" t="s">
        <v>379</v>
      </c>
      <c r="E16" s="211">
        <f>'1155_11015'!C53</f>
        <v>48207.9</v>
      </c>
      <c r="F16" s="211">
        <f>'1155_11015'!D53</f>
        <v>47158.9</v>
      </c>
      <c r="G16" s="138">
        <f>'1155_11015'!E53</f>
        <v>0</v>
      </c>
      <c r="H16" s="188"/>
      <c r="I16" s="68"/>
    </row>
    <row r="17" spans="1:9" ht="47.25" customHeight="1">
      <c r="A17" s="269"/>
      <c r="B17" s="181">
        <v>7</v>
      </c>
      <c r="C17" s="208">
        <v>11016</v>
      </c>
      <c r="D17" s="73" t="s">
        <v>54</v>
      </c>
      <c r="E17" s="211">
        <f>'1155_11016'!C39</f>
        <v>207174</v>
      </c>
      <c r="F17" s="211">
        <f>'1155_11016'!D39</f>
        <v>712792.5</v>
      </c>
      <c r="G17" s="335">
        <f>'1155_11016'!E39</f>
        <v>1296579.5</v>
      </c>
      <c r="H17" s="428" t="s">
        <v>35</v>
      </c>
      <c r="I17" s="428"/>
    </row>
    <row r="18" spans="1:9" ht="27.75" thickBot="1">
      <c r="A18" s="270"/>
      <c r="B18" s="181">
        <v>8</v>
      </c>
      <c r="C18" s="192">
        <v>11017</v>
      </c>
      <c r="D18" s="210" t="s">
        <v>310</v>
      </c>
      <c r="E18" s="211">
        <v>22428</v>
      </c>
      <c r="F18" s="211">
        <v>22428</v>
      </c>
      <c r="G18" s="139">
        <v>22428</v>
      </c>
      <c r="H18" s="198"/>
      <c r="I18" s="198"/>
    </row>
    <row r="19" spans="1:9" s="67" customFormat="1" ht="29.25" customHeight="1" thickBot="1">
      <c r="A19" s="381" t="s">
        <v>30</v>
      </c>
      <c r="B19" s="382"/>
      <c r="C19" s="383"/>
      <c r="D19" s="384" t="s">
        <v>31</v>
      </c>
      <c r="E19" s="385">
        <f>SUM(E20:E20)</f>
        <v>3908032</v>
      </c>
      <c r="F19" s="385">
        <f>SUM(F20:F20)</f>
        <v>0</v>
      </c>
      <c r="G19" s="385">
        <f>SUM(G20:G20)</f>
        <v>0</v>
      </c>
    </row>
    <row r="20" spans="1:9" ht="22.5" customHeight="1" thickBot="1">
      <c r="A20" s="244"/>
      <c r="B20" s="271">
        <v>9</v>
      </c>
      <c r="C20" s="245">
        <v>32003</v>
      </c>
      <c r="D20" s="264" t="s">
        <v>55</v>
      </c>
      <c r="E20" s="265">
        <f>'1173_32003'!C44</f>
        <v>3908032</v>
      </c>
      <c r="F20" s="265">
        <f>'1173_32003'!D44</f>
        <v>0</v>
      </c>
      <c r="G20" s="266">
        <f>'1173_32003'!E44</f>
        <v>0</v>
      </c>
    </row>
    <row r="21" spans="1:9" ht="26.25" customHeight="1"/>
    <row r="22" spans="1:9" ht="80.25" customHeight="1">
      <c r="B22" s="427"/>
      <c r="C22" s="427"/>
      <c r="D22" s="427"/>
      <c r="E22" s="427"/>
      <c r="F22" s="427"/>
      <c r="G22" s="427"/>
    </row>
    <row r="23" spans="1:9" ht="36" customHeight="1"/>
    <row r="24" spans="1:9" ht="21" customHeight="1"/>
    <row r="25" spans="1:9" ht="26.25" customHeight="1"/>
    <row r="26" spans="1:9" ht="38.25" customHeight="1"/>
    <row r="27" spans="1:9" ht="33" customHeight="1">
      <c r="E27" s="423"/>
      <c r="F27" s="423"/>
      <c r="G27" s="423"/>
    </row>
    <row r="28" spans="1:9" ht="48.75" customHeight="1">
      <c r="E28" s="423"/>
      <c r="F28" s="423"/>
      <c r="G28" s="423"/>
    </row>
    <row r="29" spans="1:9" ht="33" customHeight="1">
      <c r="E29" s="424"/>
      <c r="F29" s="424"/>
      <c r="G29" s="424"/>
    </row>
    <row r="30" spans="1:9" ht="34.5" customHeight="1">
      <c r="E30" s="424"/>
      <c r="F30" s="424"/>
      <c r="G30" s="424"/>
    </row>
    <row r="31" spans="1:9" ht="27.75" customHeight="1">
      <c r="E31" s="424"/>
      <c r="F31" s="424"/>
      <c r="G31" s="424"/>
    </row>
    <row r="32" spans="1:9" ht="24.75" customHeight="1"/>
    <row r="37" ht="93" customHeight="1"/>
    <row r="38" ht="55.5" customHeight="1"/>
  </sheetData>
  <mergeCells count="13">
    <mergeCell ref="A6:A8"/>
    <mergeCell ref="B6:C8"/>
    <mergeCell ref="A1:G1"/>
    <mergeCell ref="A2:G3"/>
    <mergeCell ref="A4:C5"/>
    <mergeCell ref="D4:D5"/>
    <mergeCell ref="E4:G4"/>
    <mergeCell ref="E28:G28"/>
    <mergeCell ref="E29:G31"/>
    <mergeCell ref="H12:I13"/>
    <mergeCell ref="B22:G22"/>
    <mergeCell ref="E27:G27"/>
    <mergeCell ref="H17:I17"/>
  </mergeCells>
  <pageMargins left="0.2" right="0.16" top="0.2" bottom="0.2" header="0.2" footer="0.2"/>
  <pageSetup paperSize="9" scale="82" orientation="portrait" verticalDpi="0" r:id="rId1"/>
  <colBreaks count="2" manualBreakCount="2">
    <brk id="9" min="1" max="32" man="1"/>
    <brk id="11" min="1" max="72" man="1"/>
  </colBreaks>
  <ignoredErrors>
    <ignoredError sqref="A19:B19 A11:B11 A13 A12 A20" numberStoredAsText="1"/>
    <ignoredError sqref="F6:G6 E11" evalErro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50"/>
  <sheetViews>
    <sheetView workbookViewId="0">
      <selection activeCell="A9" sqref="A9:F9"/>
    </sheetView>
  </sheetViews>
  <sheetFormatPr defaultRowHeight="15"/>
  <cols>
    <col min="1" max="3" width="30" style="341" customWidth="1"/>
    <col min="4" max="4" width="23.85546875" style="341" customWidth="1"/>
    <col min="5" max="5" width="30" style="341" customWidth="1"/>
    <col min="6" max="6" width="22.42578125" style="341" customWidth="1"/>
    <col min="7" max="16384" width="9.140625" style="341"/>
  </cols>
  <sheetData>
    <row r="1" spans="1:6" ht="9.75" customHeight="1"/>
    <row r="2" spans="1:6" ht="23.25" customHeight="1">
      <c r="A2" s="518" t="s">
        <v>89</v>
      </c>
      <c r="B2" s="518"/>
      <c r="C2" s="518"/>
      <c r="D2" s="518"/>
      <c r="E2" s="518"/>
      <c r="F2" s="518"/>
    </row>
    <row r="4" spans="1:6">
      <c r="A4" s="521" t="s">
        <v>88</v>
      </c>
      <c r="B4" s="521"/>
      <c r="C4" s="521"/>
      <c r="D4" s="521"/>
      <c r="E4" s="521"/>
      <c r="F4" s="521"/>
    </row>
    <row r="5" spans="1:6" ht="28.5" customHeight="1">
      <c r="A5" s="516" t="s">
        <v>101</v>
      </c>
      <c r="B5" s="516"/>
      <c r="C5" s="516"/>
      <c r="D5" s="516"/>
      <c r="E5" s="516"/>
      <c r="F5" s="516"/>
    </row>
    <row r="6" spans="1:6" ht="43.5" customHeight="1">
      <c r="A6" s="516" t="s">
        <v>317</v>
      </c>
      <c r="B6" s="516"/>
      <c r="C6" s="516"/>
      <c r="D6" s="516"/>
      <c r="E6" s="516"/>
      <c r="F6" s="516"/>
    </row>
    <row r="7" spans="1:6" ht="20.25" customHeight="1">
      <c r="A7" s="521" t="s">
        <v>87</v>
      </c>
      <c r="B7" s="521"/>
      <c r="C7" s="521"/>
      <c r="D7" s="521"/>
      <c r="E7" s="521"/>
      <c r="F7" s="521"/>
    </row>
    <row r="8" spans="1:6" ht="20.25" customHeight="1">
      <c r="A8" s="516" t="s">
        <v>373</v>
      </c>
      <c r="B8" s="516"/>
      <c r="C8" s="516"/>
      <c r="D8" s="516"/>
      <c r="E8" s="516"/>
      <c r="F8" s="516"/>
    </row>
    <row r="9" spans="1:6" ht="20.25" customHeight="1">
      <c r="A9" s="601" t="s">
        <v>374</v>
      </c>
      <c r="B9" s="521"/>
      <c r="C9" s="521"/>
      <c r="D9" s="521"/>
      <c r="E9" s="521"/>
      <c r="F9" s="521"/>
    </row>
    <row r="10" spans="1:6" ht="69.75" customHeight="1">
      <c r="A10" s="516" t="s">
        <v>318</v>
      </c>
      <c r="B10" s="516"/>
      <c r="C10" s="516"/>
      <c r="D10" s="516"/>
      <c r="E10" s="516"/>
      <c r="F10" s="516"/>
    </row>
    <row r="11" spans="1:6">
      <c r="A11" s="521" t="s">
        <v>85</v>
      </c>
      <c r="B11" s="521"/>
      <c r="C11" s="521"/>
      <c r="D11" s="521"/>
      <c r="E11" s="521"/>
      <c r="F11" s="521"/>
    </row>
    <row r="12" spans="1:6" ht="32.25" customHeight="1">
      <c r="A12" s="516" t="s">
        <v>375</v>
      </c>
      <c r="B12" s="516"/>
      <c r="C12" s="516"/>
      <c r="D12" s="516"/>
      <c r="E12" s="516"/>
      <c r="F12" s="516"/>
    </row>
    <row r="13" spans="1:6" ht="19.5" customHeight="1">
      <c r="A13" s="521" t="s">
        <v>100</v>
      </c>
      <c r="B13" s="521"/>
      <c r="C13" s="521"/>
      <c r="D13" s="521"/>
      <c r="E13" s="521"/>
      <c r="F13" s="521"/>
    </row>
    <row r="14" spans="1:6">
      <c r="A14" s="522" t="s">
        <v>84</v>
      </c>
      <c r="B14" s="516"/>
      <c r="C14" s="516"/>
      <c r="D14" s="516"/>
      <c r="E14" s="516"/>
      <c r="F14" s="516"/>
    </row>
    <row r="15" spans="1:6" ht="25.5" customHeight="1">
      <c r="A15" s="523" t="s">
        <v>83</v>
      </c>
      <c r="B15" s="523"/>
      <c r="C15" s="523"/>
      <c r="D15" s="523"/>
      <c r="E15" s="523"/>
      <c r="F15" s="523"/>
    </row>
    <row r="16" spans="1:6" ht="319.5" customHeight="1">
      <c r="A16" s="516" t="s">
        <v>364</v>
      </c>
      <c r="B16" s="516"/>
      <c r="C16" s="516"/>
      <c r="D16" s="516"/>
      <c r="E16" s="516"/>
      <c r="F16" s="516"/>
    </row>
    <row r="17" spans="1:6" ht="57.75" customHeight="1">
      <c r="A17" s="523" t="s">
        <v>99</v>
      </c>
      <c r="B17" s="523"/>
      <c r="C17" s="523"/>
      <c r="D17" s="523"/>
      <c r="E17" s="523"/>
      <c r="F17" s="523"/>
    </row>
    <row r="18" spans="1:6" ht="14.25" customHeight="1">
      <c r="A18" s="522" t="s">
        <v>98</v>
      </c>
      <c r="B18" s="516"/>
      <c r="C18" s="516"/>
      <c r="D18" s="516"/>
      <c r="E18" s="516"/>
      <c r="F18" s="516"/>
    </row>
    <row r="19" spans="1:6" ht="60" customHeight="1">
      <c r="A19" s="516" t="s">
        <v>97</v>
      </c>
      <c r="B19" s="516"/>
      <c r="C19" s="516"/>
      <c r="D19" s="516"/>
      <c r="E19" s="516"/>
      <c r="F19" s="516"/>
    </row>
    <row r="20" spans="1:6" ht="63" customHeight="1">
      <c r="A20" s="527" t="s">
        <v>82</v>
      </c>
      <c r="B20" s="527"/>
      <c r="C20" s="527" t="s">
        <v>81</v>
      </c>
      <c r="D20" s="527"/>
      <c r="E20" s="527" t="s">
        <v>80</v>
      </c>
      <c r="F20" s="527"/>
    </row>
    <row r="21" spans="1:6" ht="159" customHeight="1">
      <c r="A21" s="491" t="s">
        <v>365</v>
      </c>
      <c r="B21" s="491"/>
      <c r="C21" s="491"/>
      <c r="D21" s="491"/>
      <c r="E21" s="491" t="s">
        <v>366</v>
      </c>
      <c r="F21" s="491"/>
    </row>
    <row r="22" spans="1:6">
      <c r="A22" s="521" t="s">
        <v>79</v>
      </c>
      <c r="B22" s="521"/>
      <c r="C22" s="521"/>
      <c r="D22" s="521"/>
      <c r="E22" s="521"/>
      <c r="F22" s="521"/>
    </row>
    <row r="23" spans="1:6" ht="117" customHeight="1">
      <c r="A23" s="516" t="s">
        <v>367</v>
      </c>
      <c r="B23" s="516"/>
      <c r="C23" s="516"/>
      <c r="D23" s="516"/>
      <c r="E23" s="516"/>
      <c r="F23" s="516"/>
    </row>
    <row r="24" spans="1:6">
      <c r="A24" s="521" t="s">
        <v>78</v>
      </c>
      <c r="B24" s="521"/>
      <c r="C24" s="521"/>
      <c r="D24" s="521"/>
      <c r="E24" s="521"/>
      <c r="F24" s="521"/>
    </row>
    <row r="25" spans="1:6" ht="128.25" customHeight="1">
      <c r="A25" s="516" t="s">
        <v>368</v>
      </c>
      <c r="B25" s="516"/>
      <c r="C25" s="516"/>
      <c r="D25" s="516"/>
      <c r="E25" s="516"/>
      <c r="F25" s="516"/>
    </row>
    <row r="26" spans="1:6">
      <c r="A26" s="521" t="s">
        <v>77</v>
      </c>
      <c r="B26" s="521"/>
      <c r="C26" s="521"/>
      <c r="D26" s="521"/>
      <c r="E26" s="521"/>
      <c r="F26" s="521"/>
    </row>
    <row r="27" spans="1:6" ht="51.75" customHeight="1">
      <c r="A27" s="516" t="s">
        <v>369</v>
      </c>
      <c r="B27" s="516"/>
      <c r="C27" s="516"/>
      <c r="D27" s="516"/>
      <c r="E27" s="516"/>
      <c r="F27" s="516"/>
    </row>
    <row r="28" spans="1:6">
      <c r="A28" s="521" t="s">
        <v>76</v>
      </c>
      <c r="B28" s="521"/>
      <c r="C28" s="521"/>
      <c r="D28" s="521"/>
      <c r="E28" s="521"/>
      <c r="F28" s="521"/>
    </row>
    <row r="29" spans="1:6" ht="17.25" customHeight="1">
      <c r="A29" s="572" t="s">
        <v>370</v>
      </c>
      <c r="B29" s="573"/>
      <c r="C29" s="573"/>
      <c r="D29" s="573"/>
      <c r="E29" s="573"/>
      <c r="F29" s="574"/>
    </row>
    <row r="30" spans="1:6" ht="33.75" customHeight="1">
      <c r="A30" s="355" t="s">
        <v>75</v>
      </c>
      <c r="B30" s="63" t="s">
        <v>74</v>
      </c>
      <c r="C30" s="63" t="s">
        <v>311</v>
      </c>
      <c r="D30" s="63" t="s">
        <v>19</v>
      </c>
      <c r="E30" s="63" t="s">
        <v>290</v>
      </c>
      <c r="F30" s="107" t="s">
        <v>73</v>
      </c>
    </row>
    <row r="31" spans="1:6" ht="54">
      <c r="A31" s="106" t="s">
        <v>371</v>
      </c>
      <c r="B31" s="351" t="s">
        <v>72</v>
      </c>
      <c r="C31" s="354"/>
      <c r="D31" s="354"/>
      <c r="E31" s="354"/>
      <c r="F31" s="352"/>
    </row>
    <row r="32" spans="1:6" ht="18" customHeight="1">
      <c r="A32" s="352"/>
      <c r="B32" s="352"/>
      <c r="C32" s="352"/>
      <c r="D32" s="352"/>
      <c r="E32" s="352"/>
      <c r="F32" s="352"/>
    </row>
    <row r="33" spans="1:6">
      <c r="A33" s="347" t="s">
        <v>71</v>
      </c>
      <c r="B33" s="357" t="s">
        <v>69</v>
      </c>
      <c r="C33" s="357" t="s">
        <v>376</v>
      </c>
      <c r="D33" s="357" t="s">
        <v>377</v>
      </c>
      <c r="E33" s="357" t="s">
        <v>378</v>
      </c>
      <c r="F33" s="357"/>
    </row>
    <row r="34" spans="1:6">
      <c r="A34" s="356"/>
      <c r="B34" s="109" t="s">
        <v>66</v>
      </c>
      <c r="C34" s="110">
        <v>3376.3</v>
      </c>
      <c r="D34" s="110">
        <v>11409.6</v>
      </c>
      <c r="E34" s="110">
        <v>10883.1</v>
      </c>
      <c r="F34" s="109" t="s">
        <v>290</v>
      </c>
    </row>
    <row r="35" spans="1:6">
      <c r="A35" s="352"/>
      <c r="B35" s="351" t="s">
        <v>66</v>
      </c>
      <c r="C35" s="352"/>
      <c r="D35" s="352"/>
      <c r="E35" s="352"/>
      <c r="F35" s="351"/>
    </row>
    <row r="36" spans="1:6">
      <c r="A36" s="352"/>
      <c r="B36" s="351" t="s">
        <v>66</v>
      </c>
      <c r="C36" s="352"/>
      <c r="D36" s="352"/>
      <c r="E36" s="351"/>
      <c r="F36" s="351"/>
    </row>
    <row r="37" spans="1:6">
      <c r="A37" s="353" t="s">
        <v>70</v>
      </c>
      <c r="B37" s="357" t="s">
        <v>69</v>
      </c>
      <c r="C37" s="357" t="s">
        <v>0</v>
      </c>
      <c r="D37" s="357" t="s">
        <v>19</v>
      </c>
      <c r="E37" s="357" t="s">
        <v>290</v>
      </c>
      <c r="F37" s="357"/>
    </row>
    <row r="38" spans="1:6">
      <c r="A38" s="352" t="s">
        <v>68</v>
      </c>
      <c r="B38" s="351" t="s">
        <v>66</v>
      </c>
      <c r="C38" s="110">
        <v>3376.3</v>
      </c>
      <c r="D38" s="110">
        <v>11409.6</v>
      </c>
      <c r="E38" s="110">
        <v>10883.1</v>
      </c>
      <c r="F38" s="351" t="s">
        <v>290</v>
      </c>
    </row>
    <row r="39" spans="1:6">
      <c r="A39" s="352" t="s">
        <v>67</v>
      </c>
      <c r="B39" s="351" t="s">
        <v>66</v>
      </c>
      <c r="C39" s="351" t="s">
        <v>66</v>
      </c>
      <c r="D39" s="351" t="s">
        <v>66</v>
      </c>
      <c r="E39" s="351" t="s">
        <v>66</v>
      </c>
      <c r="F39" s="351" t="s">
        <v>66</v>
      </c>
    </row>
    <row r="40" spans="1:6">
      <c r="A40" s="352"/>
      <c r="B40" s="351" t="s">
        <v>66</v>
      </c>
      <c r="C40" s="352"/>
      <c r="D40" s="352"/>
      <c r="E40" s="352"/>
      <c r="F40" s="352"/>
    </row>
    <row r="41" spans="1:6">
      <c r="A41" s="352"/>
      <c r="B41" s="351" t="s">
        <v>66</v>
      </c>
      <c r="C41" s="352"/>
      <c r="D41" s="352"/>
      <c r="E41" s="352"/>
      <c r="F41" s="352"/>
    </row>
    <row r="42" spans="1:6" ht="27">
      <c r="A42" s="352" t="s">
        <v>286</v>
      </c>
      <c r="B42" s="351" t="s">
        <v>66</v>
      </c>
      <c r="C42" s="420">
        <v>3376.3</v>
      </c>
      <c r="D42" s="420">
        <v>11409.6</v>
      </c>
      <c r="E42" s="420">
        <v>10883.1</v>
      </c>
      <c r="F42" s="352"/>
    </row>
    <row r="43" spans="1:6" ht="27" customHeight="1">
      <c r="A43" s="521" t="s">
        <v>65</v>
      </c>
      <c r="B43" s="521"/>
      <c r="C43" s="521"/>
      <c r="D43" s="521"/>
      <c r="E43" s="521"/>
      <c r="F43" s="521"/>
    </row>
    <row r="44" spans="1:6">
      <c r="A44" s="516"/>
      <c r="B44" s="516"/>
      <c r="C44" s="516"/>
      <c r="D44" s="516"/>
      <c r="E44" s="516"/>
      <c r="F44" s="516"/>
    </row>
    <row r="45" spans="1:6" ht="27" customHeight="1">
      <c r="A45" s="521" t="s">
        <v>64</v>
      </c>
      <c r="B45" s="521"/>
      <c r="C45" s="521"/>
      <c r="D45" s="521"/>
      <c r="E45" s="521"/>
      <c r="F45" s="521"/>
    </row>
    <row r="46" spans="1:6">
      <c r="A46" s="516"/>
      <c r="B46" s="516"/>
      <c r="C46" s="516"/>
      <c r="D46" s="516"/>
      <c r="E46" s="516"/>
      <c r="F46" s="516"/>
    </row>
    <row r="47" spans="1:6">
      <c r="A47" s="521" t="s">
        <v>63</v>
      </c>
      <c r="B47" s="521"/>
      <c r="C47" s="521"/>
      <c r="D47" s="521"/>
      <c r="E47" s="521"/>
      <c r="F47" s="521"/>
    </row>
    <row r="48" spans="1:6">
      <c r="A48" s="516"/>
      <c r="B48" s="516"/>
      <c r="C48" s="516"/>
      <c r="D48" s="516"/>
      <c r="E48" s="516"/>
      <c r="F48" s="516"/>
    </row>
    <row r="50" spans="1:4" ht="15.75">
      <c r="A50" s="100"/>
      <c r="B50" s="100"/>
      <c r="C50" s="100"/>
      <c r="D50" s="100"/>
    </row>
  </sheetData>
  <mergeCells count="37">
    <mergeCell ref="A2:F2"/>
    <mergeCell ref="A4:F4"/>
    <mergeCell ref="A5:F5"/>
    <mergeCell ref="A6:F6"/>
    <mergeCell ref="A7:F7"/>
    <mergeCell ref="A19:F19"/>
    <mergeCell ref="A8:F8"/>
    <mergeCell ref="A9:F9"/>
    <mergeCell ref="A10:F10"/>
    <mergeCell ref="A11:F11"/>
    <mergeCell ref="A12:F12"/>
    <mergeCell ref="A13:F13"/>
    <mergeCell ref="A14:F14"/>
    <mergeCell ref="A15:F15"/>
    <mergeCell ref="A16:F16"/>
    <mergeCell ref="A17:F17"/>
    <mergeCell ref="A18:F18"/>
    <mergeCell ref="A27:F27"/>
    <mergeCell ref="A20:B20"/>
    <mergeCell ref="C20:D20"/>
    <mergeCell ref="E20:F20"/>
    <mergeCell ref="A21:B21"/>
    <mergeCell ref="C21:D21"/>
    <mergeCell ref="E21:F21"/>
    <mergeCell ref="A22:F22"/>
    <mergeCell ref="A23:F23"/>
    <mergeCell ref="A24:F24"/>
    <mergeCell ref="A25:F25"/>
    <mergeCell ref="A26:F26"/>
    <mergeCell ref="A47:F47"/>
    <mergeCell ref="A48:F48"/>
    <mergeCell ref="A28:F28"/>
    <mergeCell ref="A29:F29"/>
    <mergeCell ref="A43:F43"/>
    <mergeCell ref="A44:F44"/>
    <mergeCell ref="A45:F45"/>
    <mergeCell ref="A46:F46"/>
  </mergeCells>
  <pageMargins left="0.7" right="0.7" top="0.75" bottom="0.75" header="0.3" footer="0.3"/>
  <pageSetup paperSize="9"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61"/>
  <sheetViews>
    <sheetView topLeftCell="A16" zoomScaleNormal="100" workbookViewId="0">
      <selection activeCell="G22" sqref="G22"/>
    </sheetView>
  </sheetViews>
  <sheetFormatPr defaultRowHeight="15"/>
  <cols>
    <col min="1" max="1" width="63.140625" customWidth="1"/>
    <col min="2" max="2" width="25" customWidth="1"/>
    <col min="3" max="3" width="12" customWidth="1"/>
    <col min="4" max="4" width="11.7109375" customWidth="1"/>
    <col min="6" max="6" width="13.42578125" customWidth="1"/>
  </cols>
  <sheetData>
    <row r="1" spans="1:6" ht="19.5">
      <c r="A1" s="119" t="s">
        <v>145</v>
      </c>
    </row>
    <row r="3" spans="1:6">
      <c r="A3" s="521" t="s">
        <v>88</v>
      </c>
      <c r="B3" s="521"/>
      <c r="C3" s="521"/>
      <c r="D3" s="521"/>
      <c r="E3" s="521"/>
      <c r="F3" s="521"/>
    </row>
    <row r="4" spans="1:6" ht="27.75" customHeight="1">
      <c r="A4" s="516" t="s">
        <v>144</v>
      </c>
      <c r="B4" s="516"/>
      <c r="C4" s="516"/>
      <c r="D4" s="516"/>
      <c r="E4" s="516"/>
      <c r="F4" s="516"/>
    </row>
    <row r="5" spans="1:6">
      <c r="A5" s="516"/>
      <c r="B5" s="516"/>
      <c r="C5" s="516"/>
      <c r="D5" s="516"/>
      <c r="E5" s="516"/>
      <c r="F5" s="516"/>
    </row>
    <row r="6" spans="1:6" ht="33.75" customHeight="1">
      <c r="A6" s="516" t="s">
        <v>143</v>
      </c>
      <c r="B6" s="516"/>
      <c r="C6" s="516"/>
      <c r="D6" s="516"/>
      <c r="E6" s="516"/>
      <c r="F6" s="516"/>
    </row>
    <row r="7" spans="1:6">
      <c r="A7" s="516"/>
      <c r="B7" s="516"/>
      <c r="C7" s="516"/>
      <c r="D7" s="516"/>
      <c r="E7" s="516"/>
      <c r="F7" s="516"/>
    </row>
    <row r="8" spans="1:6">
      <c r="A8" s="521" t="s">
        <v>118</v>
      </c>
      <c r="B8" s="521"/>
      <c r="C8" s="521"/>
      <c r="D8" s="521"/>
      <c r="E8" s="521"/>
      <c r="F8" s="521"/>
    </row>
    <row r="9" spans="1:6">
      <c r="A9" s="602" t="s">
        <v>322</v>
      </c>
      <c r="B9" s="602"/>
      <c r="C9" s="602"/>
      <c r="D9" s="602"/>
      <c r="E9" s="602"/>
      <c r="F9" s="602"/>
    </row>
    <row r="10" spans="1:6">
      <c r="A10" s="602"/>
      <c r="B10" s="602"/>
      <c r="C10" s="602"/>
      <c r="D10" s="602"/>
      <c r="E10" s="602"/>
      <c r="F10" s="602"/>
    </row>
    <row r="11" spans="1:6" ht="15" customHeight="1">
      <c r="A11" s="521" t="s">
        <v>323</v>
      </c>
      <c r="B11" s="521"/>
      <c r="C11" s="521"/>
      <c r="D11" s="521"/>
      <c r="E11" s="521"/>
      <c r="F11" s="521"/>
    </row>
    <row r="12" spans="1:6">
      <c r="A12" s="602" t="s">
        <v>142</v>
      </c>
      <c r="B12" s="602"/>
      <c r="C12" s="602"/>
      <c r="D12" s="602"/>
      <c r="E12" s="602"/>
      <c r="F12" s="602"/>
    </row>
    <row r="13" spans="1:6" ht="47.25" customHeight="1">
      <c r="A13" s="603" t="s">
        <v>325</v>
      </c>
      <c r="B13" s="604"/>
      <c r="C13" s="604"/>
      <c r="D13" s="604"/>
      <c r="E13" s="604"/>
      <c r="F13" s="605"/>
    </row>
    <row r="14" spans="1:6">
      <c r="A14" s="521" t="s">
        <v>85</v>
      </c>
      <c r="B14" s="521"/>
      <c r="C14" s="521"/>
      <c r="D14" s="521"/>
      <c r="E14" s="521"/>
      <c r="F14" s="521"/>
    </row>
    <row r="15" spans="1:6" ht="27.75" customHeight="1">
      <c r="A15" s="516" t="s">
        <v>335</v>
      </c>
      <c r="B15" s="516"/>
      <c r="C15" s="516"/>
      <c r="D15" s="516"/>
      <c r="E15" s="516"/>
      <c r="F15" s="516"/>
    </row>
    <row r="16" spans="1:6">
      <c r="A16" s="516"/>
      <c r="B16" s="516"/>
      <c r="C16" s="516"/>
      <c r="D16" s="516"/>
      <c r="E16" s="516"/>
      <c r="F16" s="516"/>
    </row>
    <row r="17" spans="1:6" ht="15" customHeight="1">
      <c r="A17" s="521" t="s">
        <v>324</v>
      </c>
      <c r="B17" s="521"/>
      <c r="C17" s="521"/>
      <c r="D17" s="521"/>
      <c r="E17" s="521"/>
      <c r="F17" s="521"/>
    </row>
    <row r="18" spans="1:6">
      <c r="A18" s="516"/>
      <c r="B18" s="516"/>
      <c r="C18" s="516"/>
      <c r="D18" s="516"/>
      <c r="E18" s="516"/>
      <c r="F18" s="516"/>
    </row>
    <row r="19" spans="1:6">
      <c r="A19" s="516" t="s">
        <v>117</v>
      </c>
      <c r="B19" s="516"/>
      <c r="C19" s="516"/>
      <c r="D19" s="516"/>
      <c r="E19" s="516"/>
      <c r="F19" s="516"/>
    </row>
    <row r="20" spans="1:6" ht="25.5" customHeight="1">
      <c r="A20" s="557" t="s">
        <v>141</v>
      </c>
      <c r="B20" s="557"/>
      <c r="C20" s="557"/>
      <c r="D20" s="557"/>
      <c r="E20" s="557"/>
      <c r="F20" s="557"/>
    </row>
    <row r="21" spans="1:6" ht="33" customHeight="1">
      <c r="A21" s="570" t="s">
        <v>140</v>
      </c>
      <c r="B21" s="570"/>
      <c r="C21" s="570"/>
      <c r="D21" s="570"/>
      <c r="E21" s="570"/>
      <c r="F21" s="570"/>
    </row>
    <row r="22" spans="1:6" ht="163.5" customHeight="1">
      <c r="A22" s="593" t="s">
        <v>139</v>
      </c>
      <c r="B22" s="594"/>
      <c r="C22" s="594"/>
      <c r="D22" s="594"/>
      <c r="E22" s="594"/>
      <c r="F22" s="595"/>
    </row>
    <row r="23" spans="1:6" ht="150.75" customHeight="1">
      <c r="A23" s="557" t="s">
        <v>138</v>
      </c>
      <c r="B23" s="557"/>
      <c r="C23" s="557"/>
      <c r="D23" s="557"/>
      <c r="E23" s="557"/>
      <c r="F23" s="557"/>
    </row>
    <row r="24" spans="1:6" ht="40.5" customHeight="1">
      <c r="A24" s="555" t="s">
        <v>137</v>
      </c>
      <c r="B24" s="555"/>
      <c r="C24" s="555"/>
      <c r="D24" s="555"/>
      <c r="E24" s="555"/>
      <c r="F24" s="555"/>
    </row>
    <row r="25" spans="1:6">
      <c r="A25" s="555"/>
      <c r="B25" s="555"/>
      <c r="C25" s="555"/>
      <c r="D25" s="555"/>
      <c r="E25" s="555"/>
      <c r="F25" s="555"/>
    </row>
    <row r="26" spans="1:6" ht="28.5" customHeight="1">
      <c r="A26" s="516" t="s">
        <v>114</v>
      </c>
      <c r="B26" s="516"/>
      <c r="C26" s="516"/>
      <c r="D26" s="516"/>
      <c r="E26" s="516"/>
      <c r="F26" s="516"/>
    </row>
    <row r="27" spans="1:6" ht="33.75" customHeight="1">
      <c r="A27" s="557" t="s">
        <v>136</v>
      </c>
      <c r="B27" s="557"/>
      <c r="C27" s="557"/>
      <c r="D27" s="557"/>
      <c r="E27" s="557"/>
      <c r="F27" s="557"/>
    </row>
    <row r="28" spans="1:6" ht="20.25" customHeight="1">
      <c r="A28" s="558" t="s">
        <v>135</v>
      </c>
      <c r="B28" s="558"/>
      <c r="C28" s="558"/>
      <c r="D28" s="558"/>
      <c r="E28" s="558"/>
      <c r="F28" s="558"/>
    </row>
    <row r="29" spans="1:6">
      <c r="A29" s="555"/>
      <c r="B29" s="555"/>
      <c r="C29" s="555"/>
      <c r="D29" s="555"/>
      <c r="E29" s="555"/>
      <c r="F29" s="555"/>
    </row>
    <row r="30" spans="1:6" ht="100.5" customHeight="1">
      <c r="A30" s="581" t="s">
        <v>113</v>
      </c>
      <c r="B30" s="607"/>
      <c r="C30" s="581" t="s">
        <v>134</v>
      </c>
      <c r="D30" s="607"/>
      <c r="E30" s="606" t="s">
        <v>133</v>
      </c>
      <c r="F30" s="606"/>
    </row>
    <row r="31" spans="1:6" ht="177" customHeight="1">
      <c r="A31" s="572" t="s">
        <v>132</v>
      </c>
      <c r="B31" s="574"/>
      <c r="C31" s="491"/>
      <c r="D31" s="491"/>
      <c r="E31" s="491" t="s">
        <v>131</v>
      </c>
      <c r="F31" s="491"/>
    </row>
    <row r="32" spans="1:6">
      <c r="A32" s="555"/>
      <c r="B32" s="555"/>
      <c r="C32" s="555"/>
      <c r="D32" s="555"/>
      <c r="E32" s="555"/>
      <c r="F32" s="555"/>
    </row>
    <row r="33" spans="1:7">
      <c r="A33" s="521" t="s">
        <v>110</v>
      </c>
      <c r="B33" s="521"/>
      <c r="C33" s="521"/>
      <c r="D33" s="521"/>
      <c r="E33" s="521"/>
      <c r="F33" s="521"/>
    </row>
    <row r="34" spans="1:7" ht="63" customHeight="1">
      <c r="A34" s="516" t="s">
        <v>130</v>
      </c>
      <c r="B34" s="516"/>
      <c r="C34" s="516"/>
      <c r="D34" s="516"/>
      <c r="E34" s="516"/>
      <c r="F34" s="516"/>
    </row>
    <row r="35" spans="1:7" ht="40.5" customHeight="1">
      <c r="A35" s="516" t="s">
        <v>129</v>
      </c>
      <c r="B35" s="516"/>
      <c r="C35" s="516"/>
      <c r="D35" s="516"/>
      <c r="E35" s="516"/>
      <c r="F35" s="516"/>
    </row>
    <row r="36" spans="1:7">
      <c r="A36" s="521" t="s">
        <v>109</v>
      </c>
      <c r="B36" s="521"/>
      <c r="C36" s="521"/>
      <c r="D36" s="521"/>
      <c r="E36" s="521"/>
      <c r="F36" s="521"/>
    </row>
    <row r="37" spans="1:7" ht="136.5" customHeight="1">
      <c r="A37" s="516" t="s">
        <v>128</v>
      </c>
      <c r="B37" s="516"/>
      <c r="C37" s="516"/>
      <c r="D37" s="516"/>
      <c r="E37" s="516"/>
      <c r="F37" s="516"/>
    </row>
    <row r="38" spans="1:7">
      <c r="A38" s="521" t="s">
        <v>108</v>
      </c>
      <c r="B38" s="521"/>
      <c r="C38" s="521"/>
      <c r="D38" s="521"/>
      <c r="E38" s="521"/>
      <c r="F38" s="521"/>
    </row>
    <row r="39" spans="1:7" ht="40.5" customHeight="1">
      <c r="A39" s="516" t="s">
        <v>127</v>
      </c>
      <c r="B39" s="516"/>
      <c r="C39" s="516"/>
      <c r="D39" s="516"/>
      <c r="E39" s="516"/>
      <c r="F39" s="516"/>
    </row>
    <row r="40" spans="1:7" ht="28.5" customHeight="1">
      <c r="A40" s="521" t="s">
        <v>107</v>
      </c>
      <c r="B40" s="521"/>
      <c r="C40" s="521"/>
      <c r="D40" s="521"/>
      <c r="E40" s="521"/>
      <c r="F40" s="521"/>
    </row>
    <row r="41" spans="1:7" ht="37.5" customHeight="1">
      <c r="A41" s="516" t="s">
        <v>126</v>
      </c>
      <c r="B41" s="516"/>
      <c r="C41" s="516"/>
      <c r="D41" s="516"/>
      <c r="E41" s="516"/>
      <c r="F41" s="516"/>
    </row>
    <row r="42" spans="1:7" ht="52.5" customHeight="1">
      <c r="A42" s="104" t="s">
        <v>75</v>
      </c>
      <c r="B42" s="103" t="s">
        <v>74</v>
      </c>
      <c r="C42" s="103" t="s">
        <v>311</v>
      </c>
      <c r="D42" s="103" t="s">
        <v>19</v>
      </c>
      <c r="E42" s="103" t="s">
        <v>290</v>
      </c>
      <c r="F42" s="118" t="s">
        <v>73</v>
      </c>
    </row>
    <row r="43" spans="1:7" ht="82.5" customHeight="1">
      <c r="A43" s="106" t="s">
        <v>125</v>
      </c>
      <c r="B43" s="52" t="s">
        <v>124</v>
      </c>
      <c r="C43" s="52"/>
      <c r="D43" s="52"/>
      <c r="E43" s="52">
        <v>1</v>
      </c>
      <c r="F43" s="99" t="s">
        <v>19</v>
      </c>
    </row>
    <row r="44" spans="1:7">
      <c r="A44" s="52" t="s">
        <v>123</v>
      </c>
      <c r="B44" s="52"/>
      <c r="C44" s="52"/>
      <c r="D44" s="52"/>
      <c r="E44" s="52"/>
      <c r="F44" s="52"/>
    </row>
    <row r="45" spans="1:7" ht="47.25" customHeight="1">
      <c r="A45" s="105" t="s">
        <v>106</v>
      </c>
      <c r="B45" s="103" t="s">
        <v>69</v>
      </c>
      <c r="C45" s="206" t="s">
        <v>311</v>
      </c>
      <c r="D45" s="206" t="s">
        <v>19</v>
      </c>
      <c r="E45" s="206" t="s">
        <v>290</v>
      </c>
      <c r="F45" s="118" t="s">
        <v>104</v>
      </c>
    </row>
    <row r="46" spans="1:7">
      <c r="A46" s="52"/>
      <c r="B46" s="99" t="s">
        <v>66</v>
      </c>
      <c r="C46" s="102">
        <v>48207.9</v>
      </c>
      <c r="D46" s="102">
        <v>47158.9</v>
      </c>
      <c r="E46" s="52"/>
      <c r="F46" s="52" t="s">
        <v>19</v>
      </c>
      <c r="G46" s="190"/>
    </row>
    <row r="47" spans="1:7">
      <c r="A47" s="52" t="s">
        <v>122</v>
      </c>
      <c r="B47" s="99" t="s">
        <v>66</v>
      </c>
      <c r="C47" s="52"/>
      <c r="D47" s="52"/>
      <c r="E47" s="52"/>
      <c r="F47" s="52"/>
    </row>
    <row r="48" spans="1:7">
      <c r="A48" s="52" t="s">
        <v>2</v>
      </c>
      <c r="B48" s="99" t="s">
        <v>66</v>
      </c>
      <c r="C48" s="52"/>
      <c r="D48" s="52"/>
      <c r="E48" s="99"/>
      <c r="F48" s="99"/>
    </row>
    <row r="49" spans="1:6" ht="47.25" customHeight="1">
      <c r="A49" s="104" t="s">
        <v>105</v>
      </c>
      <c r="B49" s="103" t="s">
        <v>69</v>
      </c>
      <c r="C49" s="206" t="s">
        <v>311</v>
      </c>
      <c r="D49" s="206" t="s">
        <v>19</v>
      </c>
      <c r="E49" s="206" t="s">
        <v>290</v>
      </c>
      <c r="F49" s="118" t="s">
        <v>104</v>
      </c>
    </row>
    <row r="50" spans="1:6">
      <c r="A50" s="52" t="s">
        <v>68</v>
      </c>
      <c r="B50" s="99" t="s">
        <v>66</v>
      </c>
      <c r="C50" s="110">
        <f>C46</f>
        <v>48207.9</v>
      </c>
      <c r="D50" s="110">
        <f>D46</f>
        <v>47158.9</v>
      </c>
      <c r="E50" s="117"/>
      <c r="F50" s="99" t="s">
        <v>19</v>
      </c>
    </row>
    <row r="51" spans="1:6">
      <c r="A51" s="52" t="s">
        <v>67</v>
      </c>
      <c r="B51" s="99" t="s">
        <v>66</v>
      </c>
      <c r="C51" s="99" t="s">
        <v>66</v>
      </c>
      <c r="D51" s="99" t="s">
        <v>66</v>
      </c>
      <c r="E51" s="99" t="s">
        <v>66</v>
      </c>
      <c r="F51" s="99" t="s">
        <v>66</v>
      </c>
    </row>
    <row r="52" spans="1:6">
      <c r="A52" s="52"/>
      <c r="B52" s="99" t="s">
        <v>66</v>
      </c>
      <c r="C52" s="52"/>
      <c r="D52" s="52"/>
      <c r="E52" s="52"/>
      <c r="F52" s="52"/>
    </row>
    <row r="53" spans="1:6" ht="27" customHeight="1">
      <c r="A53" s="135" t="s">
        <v>280</v>
      </c>
      <c r="B53" s="136" t="s">
        <v>66</v>
      </c>
      <c r="C53" s="101">
        <f>C50</f>
        <v>48207.9</v>
      </c>
      <c r="D53" s="101">
        <f>D50</f>
        <v>47158.9</v>
      </c>
      <c r="E53" s="137"/>
      <c r="F53" s="135"/>
    </row>
    <row r="54" spans="1:6" ht="27" customHeight="1">
      <c r="A54" s="521" t="s">
        <v>65</v>
      </c>
      <c r="B54" s="521"/>
      <c r="C54" s="521"/>
      <c r="D54" s="521"/>
      <c r="E54" s="521"/>
      <c r="F54" s="521"/>
    </row>
    <row r="55" spans="1:6">
      <c r="A55" s="516" t="s">
        <v>121</v>
      </c>
      <c r="B55" s="516"/>
      <c r="C55" s="516"/>
      <c r="D55" s="516"/>
      <c r="E55" s="516"/>
      <c r="F55" s="516"/>
    </row>
    <row r="56" spans="1:6">
      <c r="A56" s="516"/>
      <c r="B56" s="516"/>
      <c r="C56" s="516"/>
      <c r="D56" s="516"/>
      <c r="E56" s="516"/>
      <c r="F56" s="516"/>
    </row>
    <row r="57" spans="1:6" ht="28.5" customHeight="1">
      <c r="A57" s="521" t="s">
        <v>103</v>
      </c>
      <c r="B57" s="521"/>
      <c r="C57" s="521"/>
      <c r="D57" s="521"/>
      <c r="E57" s="521"/>
      <c r="F57" s="521"/>
    </row>
    <row r="58" spans="1:6">
      <c r="A58" s="516" t="s">
        <v>120</v>
      </c>
      <c r="B58" s="516"/>
      <c r="C58" s="516"/>
      <c r="D58" s="516"/>
      <c r="E58" s="516"/>
      <c r="F58" s="516"/>
    </row>
    <row r="59" spans="1:6">
      <c r="A59" s="516" t="s">
        <v>119</v>
      </c>
      <c r="B59" s="516"/>
      <c r="C59" s="516"/>
      <c r="D59" s="516"/>
      <c r="E59" s="516"/>
      <c r="F59" s="516"/>
    </row>
    <row r="60" spans="1:6">
      <c r="A60" s="521" t="s">
        <v>102</v>
      </c>
      <c r="B60" s="521"/>
      <c r="C60" s="521"/>
      <c r="D60" s="521"/>
      <c r="E60" s="521"/>
      <c r="F60" s="521"/>
    </row>
    <row r="61" spans="1:6">
      <c r="A61" s="516"/>
      <c r="B61" s="516"/>
      <c r="C61" s="516"/>
      <c r="D61" s="516"/>
      <c r="E61" s="516"/>
      <c r="F61" s="516"/>
    </row>
  </sheetData>
  <mergeCells count="50">
    <mergeCell ref="A61:F61"/>
    <mergeCell ref="A54:F54"/>
    <mergeCell ref="A55:F56"/>
    <mergeCell ref="A57:F57"/>
    <mergeCell ref="A58:F58"/>
    <mergeCell ref="A59:F59"/>
    <mergeCell ref="A60:F60"/>
    <mergeCell ref="A41:F41"/>
    <mergeCell ref="A32:F32"/>
    <mergeCell ref="A33:F33"/>
    <mergeCell ref="A34:F34"/>
    <mergeCell ref="A35:F35"/>
    <mergeCell ref="A36:F36"/>
    <mergeCell ref="A37:F37"/>
    <mergeCell ref="A38:F38"/>
    <mergeCell ref="A39:F39"/>
    <mergeCell ref="A40:F40"/>
    <mergeCell ref="C31:D31"/>
    <mergeCell ref="A21:F21"/>
    <mergeCell ref="A22:F22"/>
    <mergeCell ref="A23:F23"/>
    <mergeCell ref="A24:F24"/>
    <mergeCell ref="A25:F25"/>
    <mergeCell ref="E30:F30"/>
    <mergeCell ref="A29:F29"/>
    <mergeCell ref="C30:D30"/>
    <mergeCell ref="E31:F31"/>
    <mergeCell ref="A31:B31"/>
    <mergeCell ref="A30:B30"/>
    <mergeCell ref="A3:F3"/>
    <mergeCell ref="A4:F4"/>
    <mergeCell ref="A5:F5"/>
    <mergeCell ref="A6:F6"/>
    <mergeCell ref="A7:F7"/>
    <mergeCell ref="A14:F14"/>
    <mergeCell ref="A15:F15"/>
    <mergeCell ref="A16:F16"/>
    <mergeCell ref="A8:F8"/>
    <mergeCell ref="A28:F28"/>
    <mergeCell ref="A20:F20"/>
    <mergeCell ref="A9:F9"/>
    <mergeCell ref="A10:F10"/>
    <mergeCell ref="A26:F26"/>
    <mergeCell ref="A27:F27"/>
    <mergeCell ref="A11:F11"/>
    <mergeCell ref="A12:F12"/>
    <mergeCell ref="A13:F13"/>
    <mergeCell ref="A17:F17"/>
    <mergeCell ref="A18:F18"/>
    <mergeCell ref="A19:F19"/>
  </mergeCells>
  <pageMargins left="0.7" right="0.7" top="0.75" bottom="0.75" header="0.3" footer="0.3"/>
  <pageSetup paperSize="9" scale="65" fitToWidth="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H45"/>
  <sheetViews>
    <sheetView topLeftCell="A13" zoomScale="90" zoomScaleNormal="90" workbookViewId="0">
      <selection activeCell="E22" sqref="E22:F22"/>
    </sheetView>
  </sheetViews>
  <sheetFormatPr defaultRowHeight="15"/>
  <cols>
    <col min="1" max="3" width="30" customWidth="1"/>
    <col min="4" max="4" width="23.85546875" customWidth="1"/>
    <col min="5" max="5" width="30" customWidth="1"/>
    <col min="6" max="6" width="22.42578125" customWidth="1"/>
  </cols>
  <sheetData>
    <row r="2" spans="1:6" ht="35.25" customHeight="1">
      <c r="A2" s="517"/>
      <c r="B2" s="517"/>
      <c r="C2" s="517"/>
      <c r="D2" s="517"/>
      <c r="E2" s="517"/>
      <c r="F2" s="517"/>
    </row>
    <row r="3" spans="1:6" ht="17.25">
      <c r="A3" s="518" t="s">
        <v>89</v>
      </c>
      <c r="B3" s="518"/>
      <c r="C3" s="518"/>
      <c r="D3" s="518"/>
      <c r="E3" s="518"/>
      <c r="F3" s="518"/>
    </row>
    <row r="4" spans="1:6" ht="78" customHeight="1">
      <c r="A4" s="519" t="s">
        <v>340</v>
      </c>
      <c r="B4" s="520"/>
      <c r="C4" s="520"/>
      <c r="D4" s="520"/>
      <c r="E4" s="520"/>
      <c r="F4" s="520"/>
    </row>
    <row r="6" spans="1:6">
      <c r="A6" s="521" t="s">
        <v>88</v>
      </c>
      <c r="B6" s="521"/>
      <c r="C6" s="521"/>
      <c r="D6" s="521"/>
      <c r="E6" s="521"/>
      <c r="F6" s="521"/>
    </row>
    <row r="7" spans="1:6" ht="28.5" customHeight="1">
      <c r="A7" s="516" t="s">
        <v>101</v>
      </c>
      <c r="B7" s="516"/>
      <c r="C7" s="516"/>
      <c r="D7" s="516"/>
      <c r="E7" s="516"/>
      <c r="F7" s="516"/>
    </row>
    <row r="8" spans="1:6" ht="36.75" customHeight="1">
      <c r="A8" s="516" t="s">
        <v>262</v>
      </c>
      <c r="B8" s="516"/>
      <c r="C8" s="516"/>
      <c r="D8" s="516"/>
      <c r="E8" s="516"/>
      <c r="F8" s="516"/>
    </row>
    <row r="9" spans="1:6" ht="20.25" customHeight="1">
      <c r="A9" s="521" t="s">
        <v>87</v>
      </c>
      <c r="B9" s="521"/>
      <c r="C9" s="521"/>
      <c r="D9" s="521"/>
      <c r="E9" s="521"/>
      <c r="F9" s="521"/>
    </row>
    <row r="10" spans="1:6" ht="42.75" customHeight="1">
      <c r="A10" s="516" t="s">
        <v>326</v>
      </c>
      <c r="B10" s="516"/>
      <c r="C10" s="516"/>
      <c r="D10" s="516"/>
      <c r="E10" s="516"/>
      <c r="F10" s="516"/>
    </row>
    <row r="11" spans="1:6" ht="20.25" customHeight="1">
      <c r="A11" s="522" t="s">
        <v>86</v>
      </c>
      <c r="B11" s="516"/>
      <c r="C11" s="516"/>
      <c r="D11" s="516"/>
      <c r="E11" s="516"/>
      <c r="F11" s="516"/>
    </row>
    <row r="12" spans="1:6" ht="372" customHeight="1">
      <c r="A12" s="516" t="s">
        <v>261</v>
      </c>
      <c r="B12" s="516"/>
      <c r="C12" s="516"/>
      <c r="D12" s="516"/>
      <c r="E12" s="516"/>
      <c r="F12" s="516"/>
    </row>
    <row r="13" spans="1:6" ht="32.25" customHeight="1">
      <c r="A13" s="521" t="s">
        <v>85</v>
      </c>
      <c r="B13" s="521"/>
      <c r="C13" s="521"/>
      <c r="D13" s="521"/>
      <c r="E13" s="521"/>
      <c r="F13" s="521"/>
    </row>
    <row r="14" spans="1:6" ht="47.25" customHeight="1">
      <c r="A14" s="522" t="s">
        <v>341</v>
      </c>
      <c r="B14" s="516"/>
      <c r="C14" s="516"/>
      <c r="D14" s="516"/>
      <c r="E14" s="516"/>
      <c r="F14" s="516"/>
    </row>
    <row r="15" spans="1:6" ht="19.5" customHeight="1">
      <c r="A15" s="516" t="s">
        <v>100</v>
      </c>
      <c r="B15" s="516"/>
      <c r="C15" s="516"/>
      <c r="D15" s="516"/>
      <c r="E15" s="516"/>
      <c r="F15" s="516"/>
    </row>
    <row r="16" spans="1:6">
      <c r="A16" s="522" t="s">
        <v>84</v>
      </c>
      <c r="B16" s="516"/>
      <c r="C16" s="516"/>
      <c r="D16" s="516"/>
      <c r="E16" s="516"/>
      <c r="F16" s="516"/>
    </row>
    <row r="17" spans="1:6" ht="25.5" customHeight="1">
      <c r="A17" s="523" t="s">
        <v>249</v>
      </c>
      <c r="B17" s="523"/>
      <c r="C17" s="523"/>
      <c r="D17" s="523"/>
      <c r="E17" s="523"/>
      <c r="F17" s="523"/>
    </row>
    <row r="18" spans="1:6" ht="43.5" customHeight="1">
      <c r="A18" s="522" t="s">
        <v>327</v>
      </c>
      <c r="B18" s="516"/>
      <c r="C18" s="516"/>
      <c r="D18" s="516"/>
      <c r="E18" s="516"/>
      <c r="F18" s="516"/>
    </row>
    <row r="19" spans="1:6" ht="24.75" customHeight="1">
      <c r="A19" s="608" t="s">
        <v>260</v>
      </c>
      <c r="B19" s="609"/>
      <c r="C19" s="609"/>
      <c r="D19" s="609"/>
      <c r="E19" s="609"/>
      <c r="F19" s="610"/>
    </row>
    <row r="20" spans="1:6" ht="51" customHeight="1">
      <c r="A20" s="522" t="s">
        <v>259</v>
      </c>
      <c r="B20" s="516"/>
      <c r="C20" s="516"/>
      <c r="D20" s="516"/>
      <c r="E20" s="516"/>
      <c r="F20" s="516"/>
    </row>
    <row r="21" spans="1:6" ht="57" customHeight="1">
      <c r="A21" s="516" t="s">
        <v>247</v>
      </c>
      <c r="B21" s="516"/>
      <c r="C21" s="516"/>
      <c r="D21" s="516"/>
      <c r="E21" s="516"/>
      <c r="F21" s="516"/>
    </row>
    <row r="22" spans="1:6" ht="63" customHeight="1">
      <c r="A22" s="524" t="s">
        <v>82</v>
      </c>
      <c r="B22" s="525"/>
      <c r="C22" s="525"/>
      <c r="D22" s="526"/>
      <c r="E22" s="527" t="s">
        <v>80</v>
      </c>
      <c r="F22" s="527"/>
    </row>
    <row r="23" spans="1:6" ht="144.75" customHeight="1">
      <c r="A23" s="535" t="s">
        <v>258</v>
      </c>
      <c r="B23" s="536"/>
      <c r="C23" s="536"/>
      <c r="D23" s="537"/>
      <c r="E23" s="491" t="s">
        <v>257</v>
      </c>
      <c r="F23" s="491"/>
    </row>
    <row r="24" spans="1:6" ht="16.5" customHeight="1">
      <c r="A24" s="578"/>
      <c r="B24" s="599"/>
      <c r="C24" s="599"/>
      <c r="D24" s="600"/>
      <c r="E24" s="491"/>
      <c r="F24" s="491"/>
    </row>
    <row r="25" spans="1:6">
      <c r="A25" s="521" t="s">
        <v>79</v>
      </c>
      <c r="B25" s="521"/>
      <c r="C25" s="521"/>
      <c r="D25" s="521"/>
      <c r="E25" s="521"/>
      <c r="F25" s="521"/>
    </row>
    <row r="26" spans="1:6" ht="35.25" customHeight="1">
      <c r="A26" s="516" t="s">
        <v>256</v>
      </c>
      <c r="B26" s="516"/>
      <c r="C26" s="516"/>
      <c r="D26" s="516"/>
      <c r="E26" s="516"/>
      <c r="F26" s="516"/>
    </row>
    <row r="27" spans="1:6">
      <c r="A27" s="521" t="s">
        <v>78</v>
      </c>
      <c r="B27" s="521"/>
      <c r="C27" s="521"/>
      <c r="D27" s="521"/>
      <c r="E27" s="521"/>
      <c r="F27" s="521"/>
    </row>
    <row r="28" spans="1:6" ht="108" customHeight="1">
      <c r="A28" s="516" t="s">
        <v>255</v>
      </c>
      <c r="B28" s="516"/>
      <c r="C28" s="516"/>
      <c r="D28" s="516"/>
      <c r="E28" s="516"/>
      <c r="F28" s="516"/>
    </row>
    <row r="29" spans="1:6">
      <c r="A29" s="521" t="s">
        <v>77</v>
      </c>
      <c r="B29" s="521"/>
      <c r="C29" s="521"/>
      <c r="D29" s="521"/>
      <c r="E29" s="521"/>
      <c r="F29" s="521"/>
    </row>
    <row r="30" spans="1:6" ht="42" customHeight="1">
      <c r="A30" s="516" t="s">
        <v>254</v>
      </c>
      <c r="B30" s="516"/>
      <c r="C30" s="516"/>
      <c r="D30" s="516"/>
      <c r="E30" s="516"/>
      <c r="F30" s="516"/>
    </row>
    <row r="31" spans="1:6">
      <c r="A31" s="521" t="s">
        <v>76</v>
      </c>
      <c r="B31" s="521"/>
      <c r="C31" s="521"/>
      <c r="D31" s="521"/>
      <c r="E31" s="521"/>
      <c r="F31" s="521"/>
    </row>
    <row r="32" spans="1:6" ht="44.25" customHeight="1">
      <c r="A32" s="516" t="s">
        <v>253</v>
      </c>
      <c r="B32" s="516"/>
      <c r="C32" s="516"/>
      <c r="D32" s="516"/>
      <c r="E32" s="516"/>
      <c r="F32" s="516"/>
    </row>
    <row r="33" spans="1:8">
      <c r="A33" s="184" t="s">
        <v>246</v>
      </c>
      <c r="B33" s="185" t="s">
        <v>74</v>
      </c>
      <c r="C33" s="187" t="s">
        <v>0</v>
      </c>
      <c r="D33" s="187" t="s">
        <v>19</v>
      </c>
      <c r="E33" s="187" t="s">
        <v>290</v>
      </c>
      <c r="F33" s="187"/>
    </row>
    <row r="34" spans="1:8" ht="27">
      <c r="A34" s="183" t="s">
        <v>252</v>
      </c>
      <c r="B34" s="186" t="s">
        <v>251</v>
      </c>
      <c r="C34" s="182">
        <v>4</v>
      </c>
      <c r="D34" s="182">
        <v>2</v>
      </c>
      <c r="E34" s="182">
        <v>4</v>
      </c>
      <c r="F34" s="182">
        <v>2024</v>
      </c>
    </row>
    <row r="35" spans="1:8">
      <c r="A35" s="105" t="s">
        <v>71</v>
      </c>
      <c r="B35" s="185" t="s">
        <v>69</v>
      </c>
      <c r="C35" s="187" t="s">
        <v>0</v>
      </c>
      <c r="D35" s="187" t="s">
        <v>19</v>
      </c>
      <c r="E35" s="187" t="s">
        <v>290</v>
      </c>
      <c r="F35" s="187"/>
    </row>
    <row r="36" spans="1:8">
      <c r="A36" s="183"/>
      <c r="B36" s="186"/>
      <c r="C36" s="189">
        <v>207174</v>
      </c>
      <c r="D36" s="189">
        <v>712792.5</v>
      </c>
      <c r="E36" s="189">
        <v>1296579.5</v>
      </c>
      <c r="F36" s="133">
        <v>2024</v>
      </c>
    </row>
    <row r="37" spans="1:8">
      <c r="A37" s="184" t="s">
        <v>70</v>
      </c>
      <c r="B37" s="185" t="s">
        <v>69</v>
      </c>
      <c r="C37" s="332" t="s">
        <v>0</v>
      </c>
      <c r="D37" s="332" t="s">
        <v>19</v>
      </c>
      <c r="E37" s="332" t="s">
        <v>290</v>
      </c>
      <c r="F37" s="187"/>
    </row>
    <row r="38" spans="1:8">
      <c r="A38" s="183" t="s">
        <v>68</v>
      </c>
      <c r="B38" s="186" t="s">
        <v>66</v>
      </c>
      <c r="C38" s="189">
        <f>C36</f>
        <v>207174</v>
      </c>
      <c r="D38" s="189">
        <f>D36</f>
        <v>712792.5</v>
      </c>
      <c r="E38" s="189">
        <f>E36</f>
        <v>1296579.5</v>
      </c>
      <c r="F38" s="133">
        <v>2024</v>
      </c>
    </row>
    <row r="39" spans="1:8" ht="27">
      <c r="A39" s="183" t="s">
        <v>286</v>
      </c>
      <c r="B39" s="186" t="s">
        <v>66</v>
      </c>
      <c r="C39" s="189">
        <v>207174</v>
      </c>
      <c r="D39" s="189">
        <v>712792.5</v>
      </c>
      <c r="E39" s="189">
        <v>1296579.5</v>
      </c>
      <c r="F39" s="133">
        <v>2024</v>
      </c>
    </row>
    <row r="40" spans="1:8" ht="27" customHeight="1">
      <c r="A40" s="521" t="s">
        <v>65</v>
      </c>
      <c r="B40" s="521"/>
      <c r="C40" s="538"/>
      <c r="D40" s="538"/>
      <c r="E40" s="538"/>
      <c r="F40" s="538"/>
    </row>
    <row r="41" spans="1:8" ht="60.75" customHeight="1">
      <c r="A41" s="516" t="s">
        <v>250</v>
      </c>
      <c r="B41" s="516"/>
      <c r="C41" s="516"/>
      <c r="D41" s="516"/>
      <c r="E41" s="516"/>
      <c r="F41" s="516"/>
    </row>
    <row r="42" spans="1:8" ht="27" customHeight="1">
      <c r="A42" s="521" t="s">
        <v>64</v>
      </c>
      <c r="B42" s="521"/>
      <c r="C42" s="521"/>
      <c r="D42" s="521"/>
      <c r="E42" s="521"/>
      <c r="F42" s="521"/>
      <c r="H42" t="s">
        <v>245</v>
      </c>
    </row>
    <row r="43" spans="1:8">
      <c r="A43" s="516"/>
      <c r="B43" s="516"/>
      <c r="C43" s="516"/>
      <c r="D43" s="516"/>
      <c r="E43" s="516"/>
      <c r="F43" s="516"/>
    </row>
    <row r="44" spans="1:8">
      <c r="A44" s="521" t="s">
        <v>63</v>
      </c>
      <c r="B44" s="521"/>
      <c r="C44" s="521"/>
      <c r="D44" s="521"/>
      <c r="E44" s="521"/>
      <c r="F44" s="521"/>
    </row>
    <row r="45" spans="1:8">
      <c r="A45" s="516"/>
      <c r="B45" s="516"/>
      <c r="C45" s="516"/>
      <c r="D45" s="516"/>
      <c r="E45" s="516"/>
      <c r="F45" s="516"/>
    </row>
  </sheetData>
  <mergeCells count="39">
    <mergeCell ref="A2:F2"/>
    <mergeCell ref="A44:F44"/>
    <mergeCell ref="A45:F45"/>
    <mergeCell ref="A31:F31"/>
    <mergeCell ref="A32:F32"/>
    <mergeCell ref="A40:F40"/>
    <mergeCell ref="A41:F41"/>
    <mergeCell ref="A42:F42"/>
    <mergeCell ref="A16:F16"/>
    <mergeCell ref="A17:F17"/>
    <mergeCell ref="A18:F18"/>
    <mergeCell ref="A19:F19"/>
    <mergeCell ref="A43:F43"/>
    <mergeCell ref="A30:F30"/>
    <mergeCell ref="E23:F23"/>
    <mergeCell ref="E24:F24"/>
    <mergeCell ref="A25:F25"/>
    <mergeCell ref="A26:F26"/>
    <mergeCell ref="A27:F27"/>
    <mergeCell ref="A28:F28"/>
    <mergeCell ref="A29:F29"/>
    <mergeCell ref="A23:D23"/>
    <mergeCell ref="A24:D24"/>
    <mergeCell ref="A20:F20"/>
    <mergeCell ref="A21:F21"/>
    <mergeCell ref="A22:D22"/>
    <mergeCell ref="E22:F22"/>
    <mergeCell ref="A10:F10"/>
    <mergeCell ref="A3:F3"/>
    <mergeCell ref="A6:F6"/>
    <mergeCell ref="A7:F7"/>
    <mergeCell ref="A8:F8"/>
    <mergeCell ref="A9:F9"/>
    <mergeCell ref="A4:F4"/>
    <mergeCell ref="A11:F11"/>
    <mergeCell ref="A12:F12"/>
    <mergeCell ref="A13:F13"/>
    <mergeCell ref="A14:F14"/>
    <mergeCell ref="A15:F1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58"/>
  <sheetViews>
    <sheetView zoomScale="90" zoomScaleNormal="90" workbookViewId="0">
      <selection activeCell="A12" sqref="A12:F12"/>
    </sheetView>
  </sheetViews>
  <sheetFormatPr defaultRowHeight="15"/>
  <cols>
    <col min="1" max="3" width="30" customWidth="1"/>
    <col min="4" max="4" width="23.85546875" customWidth="1"/>
    <col min="5" max="5" width="30" customWidth="1"/>
    <col min="6" max="6" width="22.42578125" customWidth="1"/>
  </cols>
  <sheetData>
    <row r="2" spans="1:6" ht="19.5" customHeight="1">
      <c r="A2" s="517"/>
      <c r="B2" s="517"/>
      <c r="C2" s="517"/>
      <c r="D2" s="517"/>
      <c r="E2" s="517"/>
      <c r="F2" s="517"/>
    </row>
    <row r="3" spans="1:6" ht="17.25">
      <c r="A3" s="518" t="s">
        <v>89</v>
      </c>
      <c r="B3" s="518"/>
      <c r="C3" s="518"/>
      <c r="D3" s="518"/>
      <c r="E3" s="518"/>
      <c r="F3" s="518"/>
    </row>
    <row r="6" spans="1:6">
      <c r="A6" s="521" t="s">
        <v>88</v>
      </c>
      <c r="B6" s="521"/>
      <c r="C6" s="521"/>
      <c r="D6" s="521"/>
      <c r="E6" s="521"/>
      <c r="F6" s="521"/>
    </row>
    <row r="7" spans="1:6" ht="28.5" customHeight="1">
      <c r="A7" s="516" t="s">
        <v>308</v>
      </c>
      <c r="B7" s="516"/>
      <c r="C7" s="516"/>
      <c r="D7" s="516"/>
      <c r="E7" s="516"/>
      <c r="F7" s="516"/>
    </row>
    <row r="8" spans="1:6" ht="28.5" customHeight="1">
      <c r="A8" s="516" t="s">
        <v>265</v>
      </c>
      <c r="B8" s="516"/>
      <c r="C8" s="516"/>
      <c r="D8" s="516"/>
      <c r="E8" s="516"/>
      <c r="F8" s="516"/>
    </row>
    <row r="9" spans="1:6" ht="20.25" customHeight="1">
      <c r="A9" s="521" t="s">
        <v>87</v>
      </c>
      <c r="B9" s="521"/>
      <c r="C9" s="521"/>
      <c r="D9" s="521"/>
      <c r="E9" s="521"/>
      <c r="F9" s="521"/>
    </row>
    <row r="10" spans="1:6" ht="20.25" customHeight="1">
      <c r="A10" s="516" t="s">
        <v>386</v>
      </c>
      <c r="B10" s="516"/>
      <c r="C10" s="516"/>
      <c r="D10" s="516"/>
      <c r="E10" s="516"/>
      <c r="F10" s="516"/>
    </row>
    <row r="11" spans="1:6" ht="20.25" customHeight="1">
      <c r="A11" s="522" t="s">
        <v>309</v>
      </c>
      <c r="B11" s="516"/>
      <c r="C11" s="516"/>
      <c r="D11" s="516"/>
      <c r="E11" s="516"/>
      <c r="F11" s="516"/>
    </row>
    <row r="12" spans="1:6" ht="24" customHeight="1">
      <c r="A12" s="516" t="s">
        <v>268</v>
      </c>
      <c r="B12" s="516"/>
      <c r="C12" s="516"/>
      <c r="D12" s="516"/>
      <c r="E12" s="516"/>
      <c r="F12" s="516"/>
    </row>
    <row r="13" spans="1:6">
      <c r="A13" s="521" t="s">
        <v>85</v>
      </c>
      <c r="B13" s="521"/>
      <c r="C13" s="521"/>
      <c r="D13" s="521"/>
      <c r="E13" s="521"/>
      <c r="F13" s="521"/>
    </row>
    <row r="14" spans="1:6" ht="32.25" customHeight="1">
      <c r="A14" s="522" t="s">
        <v>385</v>
      </c>
      <c r="B14" s="516"/>
      <c r="C14" s="516"/>
      <c r="D14" s="516"/>
      <c r="E14" s="516"/>
      <c r="F14" s="516"/>
    </row>
    <row r="15" spans="1:6" ht="19.5" customHeight="1">
      <c r="A15" s="516" t="s">
        <v>384</v>
      </c>
      <c r="B15" s="516"/>
      <c r="C15" s="516"/>
      <c r="D15" s="516"/>
      <c r="E15" s="516"/>
      <c r="F15" s="516"/>
    </row>
    <row r="16" spans="1:6">
      <c r="A16" s="522" t="s">
        <v>84</v>
      </c>
      <c r="B16" s="516"/>
      <c r="C16" s="516"/>
      <c r="D16" s="516"/>
      <c r="E16" s="516"/>
      <c r="F16" s="516"/>
    </row>
    <row r="17" spans="1:6" ht="25.5" customHeight="1">
      <c r="A17" s="523" t="s">
        <v>307</v>
      </c>
      <c r="B17" s="523"/>
      <c r="C17" s="523"/>
      <c r="D17" s="523"/>
      <c r="E17" s="523"/>
      <c r="F17" s="523"/>
    </row>
    <row r="18" spans="1:6" ht="228.75" customHeight="1">
      <c r="A18" s="516" t="s">
        <v>306</v>
      </c>
      <c r="B18" s="516"/>
      <c r="C18" s="516"/>
      <c r="D18" s="516"/>
      <c r="E18" s="516"/>
      <c r="F18" s="516"/>
    </row>
    <row r="19" spans="1:6" ht="57.75" customHeight="1">
      <c r="A19" s="523" t="s">
        <v>248</v>
      </c>
      <c r="B19" s="523"/>
      <c r="C19" s="523"/>
      <c r="D19" s="523"/>
      <c r="E19" s="523"/>
      <c r="F19" s="523"/>
    </row>
    <row r="20" spans="1:6" ht="30" customHeight="1">
      <c r="A20" s="522" t="s">
        <v>98</v>
      </c>
      <c r="B20" s="516"/>
      <c r="C20" s="516"/>
      <c r="D20" s="516"/>
      <c r="E20" s="516"/>
      <c r="F20" s="516"/>
    </row>
    <row r="21" spans="1:6" ht="60" customHeight="1">
      <c r="A21" s="516" t="s">
        <v>305</v>
      </c>
      <c r="B21" s="516"/>
      <c r="C21" s="516"/>
      <c r="D21" s="516"/>
      <c r="E21" s="516"/>
      <c r="F21" s="516"/>
    </row>
    <row r="22" spans="1:6" ht="63" customHeight="1">
      <c r="A22" s="527" t="s">
        <v>82</v>
      </c>
      <c r="B22" s="527"/>
      <c r="C22" s="527" t="s">
        <v>81</v>
      </c>
      <c r="D22" s="527"/>
      <c r="E22" s="527" t="s">
        <v>80</v>
      </c>
      <c r="F22" s="527"/>
    </row>
    <row r="23" spans="1:6" ht="69.75" customHeight="1">
      <c r="A23" s="491" t="s">
        <v>304</v>
      </c>
      <c r="B23" s="491"/>
      <c r="C23" s="531"/>
      <c r="D23" s="532"/>
      <c r="E23" s="613" t="s">
        <v>303</v>
      </c>
      <c r="F23" s="614"/>
    </row>
    <row r="24" spans="1:6" ht="69.75" customHeight="1">
      <c r="A24" s="578" t="s">
        <v>302</v>
      </c>
      <c r="B24" s="600"/>
      <c r="C24" s="611"/>
      <c r="D24" s="612"/>
      <c r="E24" s="615"/>
      <c r="F24" s="616"/>
    </row>
    <row r="25" spans="1:6" ht="69.75" customHeight="1">
      <c r="A25" s="578" t="s">
        <v>301</v>
      </c>
      <c r="B25" s="600"/>
      <c r="C25" s="611"/>
      <c r="D25" s="612"/>
      <c r="E25" s="615"/>
      <c r="F25" s="616"/>
    </row>
    <row r="26" spans="1:6" ht="102" customHeight="1">
      <c r="A26" s="578" t="s">
        <v>300</v>
      </c>
      <c r="B26" s="600"/>
      <c r="C26" s="611"/>
      <c r="D26" s="612"/>
      <c r="E26" s="615"/>
      <c r="F26" s="616"/>
    </row>
    <row r="27" spans="1:6" ht="28.5" customHeight="1">
      <c r="A27" s="578" t="s">
        <v>299</v>
      </c>
      <c r="B27" s="600"/>
      <c r="C27" s="611"/>
      <c r="D27" s="612"/>
      <c r="E27" s="615"/>
      <c r="F27" s="616"/>
    </row>
    <row r="28" spans="1:6" ht="69.75" customHeight="1">
      <c r="A28" s="578" t="s">
        <v>298</v>
      </c>
      <c r="B28" s="600"/>
      <c r="C28" s="611"/>
      <c r="D28" s="612"/>
      <c r="E28" s="615"/>
      <c r="F28" s="616"/>
    </row>
    <row r="29" spans="1:6" ht="26.25" customHeight="1">
      <c r="A29" s="491" t="s">
        <v>297</v>
      </c>
      <c r="B29" s="491"/>
      <c r="C29" s="533"/>
      <c r="D29" s="534"/>
      <c r="E29" s="617"/>
      <c r="F29" s="618"/>
    </row>
    <row r="30" spans="1:6">
      <c r="A30" s="590" t="s">
        <v>79</v>
      </c>
      <c r="B30" s="591"/>
      <c r="C30" s="591"/>
      <c r="D30" s="591"/>
      <c r="E30" s="591"/>
      <c r="F30" s="592"/>
    </row>
    <row r="31" spans="1:6" ht="27" customHeight="1">
      <c r="A31" s="575" t="s">
        <v>296</v>
      </c>
      <c r="B31" s="576"/>
      <c r="C31" s="576"/>
      <c r="D31" s="576"/>
      <c r="E31" s="576"/>
      <c r="F31" s="577"/>
    </row>
    <row r="32" spans="1:6">
      <c r="A32" s="590" t="s">
        <v>78</v>
      </c>
      <c r="B32" s="591"/>
      <c r="C32" s="591"/>
      <c r="D32" s="591"/>
      <c r="E32" s="591"/>
      <c r="F32" s="592"/>
    </row>
    <row r="33" spans="1:6" ht="114" customHeight="1">
      <c r="A33" s="575" t="s">
        <v>295</v>
      </c>
      <c r="B33" s="576"/>
      <c r="C33" s="576"/>
      <c r="D33" s="576"/>
      <c r="E33" s="576"/>
      <c r="F33" s="577"/>
    </row>
    <row r="34" spans="1:6">
      <c r="A34" s="590" t="s">
        <v>77</v>
      </c>
      <c r="B34" s="591"/>
      <c r="C34" s="591"/>
      <c r="D34" s="591"/>
      <c r="E34" s="591"/>
      <c r="F34" s="592"/>
    </row>
    <row r="35" spans="1:6" ht="34.5" customHeight="1">
      <c r="A35" s="593" t="s">
        <v>294</v>
      </c>
      <c r="B35" s="594"/>
      <c r="C35" s="594"/>
      <c r="D35" s="594"/>
      <c r="E35" s="594"/>
      <c r="F35" s="595"/>
    </row>
    <row r="36" spans="1:6" ht="15" customHeight="1">
      <c r="A36" s="590" t="s">
        <v>76</v>
      </c>
      <c r="B36" s="591"/>
      <c r="C36" s="591"/>
      <c r="D36" s="591"/>
      <c r="E36" s="591"/>
      <c r="F36" s="592"/>
    </row>
    <row r="37" spans="1:6" ht="30.75" customHeight="1">
      <c r="A37" s="575" t="s">
        <v>293</v>
      </c>
      <c r="B37" s="576"/>
      <c r="C37" s="576"/>
      <c r="D37" s="576"/>
      <c r="E37" s="576"/>
      <c r="F37" s="577"/>
    </row>
    <row r="38" spans="1:6">
      <c r="A38" s="202" t="s">
        <v>246</v>
      </c>
      <c r="B38" s="205" t="s">
        <v>74</v>
      </c>
      <c r="C38" s="205" t="s">
        <v>0</v>
      </c>
      <c r="D38" s="205" t="s">
        <v>19</v>
      </c>
      <c r="E38" s="205" t="s">
        <v>290</v>
      </c>
      <c r="F38" s="205"/>
    </row>
    <row r="39" spans="1:6" ht="76.5" customHeight="1">
      <c r="A39" s="199" t="s">
        <v>292</v>
      </c>
      <c r="B39" s="199" t="s">
        <v>291</v>
      </c>
      <c r="C39" s="331">
        <v>5</v>
      </c>
      <c r="D39" s="331">
        <v>9</v>
      </c>
      <c r="E39" s="331">
        <v>12</v>
      </c>
      <c r="F39" s="200"/>
    </row>
    <row r="40" spans="1:6" ht="18" customHeight="1">
      <c r="A40" s="200"/>
      <c r="B40" s="200"/>
      <c r="C40" s="200"/>
      <c r="D40" s="200"/>
      <c r="E40" s="200"/>
      <c r="F40" s="200"/>
    </row>
    <row r="41" spans="1:6">
      <c r="A41" s="105" t="s">
        <v>71</v>
      </c>
      <c r="B41" s="205" t="s">
        <v>69</v>
      </c>
      <c r="C41" s="205" t="s">
        <v>0</v>
      </c>
      <c r="D41" s="205" t="s">
        <v>19</v>
      </c>
      <c r="E41" s="205" t="s">
        <v>290</v>
      </c>
      <c r="F41" s="205"/>
    </row>
    <row r="42" spans="1:6">
      <c r="A42" s="200"/>
      <c r="B42" s="199"/>
      <c r="C42" s="199" t="s">
        <v>289</v>
      </c>
      <c r="D42" s="199" t="s">
        <v>289</v>
      </c>
      <c r="E42" s="199" t="s">
        <v>289</v>
      </c>
      <c r="F42" s="200"/>
    </row>
    <row r="43" spans="1:6">
      <c r="A43" s="200"/>
      <c r="B43" s="199" t="s">
        <v>66</v>
      </c>
      <c r="C43" s="200"/>
      <c r="D43" s="200"/>
      <c r="E43" s="200"/>
      <c r="F43" s="200"/>
    </row>
    <row r="44" spans="1:6">
      <c r="A44" s="200"/>
      <c r="B44" s="199" t="s">
        <v>66</v>
      </c>
      <c r="C44" s="200"/>
      <c r="D44" s="200"/>
      <c r="E44" s="199"/>
      <c r="F44" s="199"/>
    </row>
    <row r="45" spans="1:6">
      <c r="A45" s="202" t="s">
        <v>70</v>
      </c>
      <c r="B45" s="205" t="s">
        <v>69</v>
      </c>
      <c r="C45" s="205" t="s">
        <v>0</v>
      </c>
      <c r="D45" s="205" t="s">
        <v>19</v>
      </c>
      <c r="E45" s="205" t="s">
        <v>290</v>
      </c>
      <c r="F45" s="205"/>
    </row>
    <row r="46" spans="1:6">
      <c r="A46" s="200" t="s">
        <v>68</v>
      </c>
      <c r="B46" s="199" t="s">
        <v>66</v>
      </c>
      <c r="C46" s="199" t="s">
        <v>289</v>
      </c>
      <c r="D46" s="199" t="s">
        <v>289</v>
      </c>
      <c r="E46" s="199" t="s">
        <v>289</v>
      </c>
      <c r="F46" s="200"/>
    </row>
    <row r="47" spans="1:6">
      <c r="A47" s="200" t="s">
        <v>67</v>
      </c>
      <c r="B47" s="199" t="s">
        <v>66</v>
      </c>
      <c r="C47" s="199" t="s">
        <v>66</v>
      </c>
      <c r="D47" s="199" t="s">
        <v>66</v>
      </c>
      <c r="E47" s="199" t="s">
        <v>66</v>
      </c>
      <c r="F47" s="199" t="s">
        <v>66</v>
      </c>
    </row>
    <row r="48" spans="1:6">
      <c r="A48" s="200"/>
      <c r="B48" s="199" t="s">
        <v>66</v>
      </c>
      <c r="C48" s="200"/>
      <c r="D48" s="200"/>
      <c r="E48" s="200"/>
      <c r="F48" s="200"/>
    </row>
    <row r="49" spans="1:6">
      <c r="A49" s="200"/>
      <c r="B49" s="199" t="s">
        <v>66</v>
      </c>
      <c r="C49" s="200"/>
      <c r="D49" s="200"/>
      <c r="E49" s="200"/>
      <c r="F49" s="200"/>
    </row>
    <row r="50" spans="1:6" ht="27">
      <c r="A50" s="200" t="s">
        <v>286</v>
      </c>
      <c r="B50" s="199" t="s">
        <v>66</v>
      </c>
      <c r="C50" s="199" t="s">
        <v>289</v>
      </c>
      <c r="D50" s="199" t="s">
        <v>289</v>
      </c>
      <c r="E50" s="199" t="s">
        <v>289</v>
      </c>
      <c r="F50" s="200"/>
    </row>
    <row r="51" spans="1:6" ht="27" customHeight="1">
      <c r="A51" s="590" t="s">
        <v>65</v>
      </c>
      <c r="B51" s="591"/>
      <c r="C51" s="591"/>
      <c r="D51" s="591"/>
      <c r="E51" s="591"/>
      <c r="F51" s="592"/>
    </row>
    <row r="52" spans="1:6">
      <c r="A52" s="575"/>
      <c r="B52" s="576"/>
      <c r="C52" s="576"/>
      <c r="D52" s="576"/>
      <c r="E52" s="576"/>
      <c r="F52" s="577"/>
    </row>
    <row r="53" spans="1:6" ht="27" customHeight="1">
      <c r="A53" s="590" t="s">
        <v>64</v>
      </c>
      <c r="B53" s="591"/>
      <c r="C53" s="591"/>
      <c r="D53" s="591"/>
      <c r="E53" s="591"/>
      <c r="F53" s="592"/>
    </row>
    <row r="54" spans="1:6">
      <c r="A54" s="575"/>
      <c r="B54" s="576"/>
      <c r="C54" s="576"/>
      <c r="D54" s="576"/>
      <c r="E54" s="576"/>
      <c r="F54" s="577"/>
    </row>
    <row r="55" spans="1:6" ht="15" customHeight="1">
      <c r="A55" s="590" t="s">
        <v>63</v>
      </c>
      <c r="B55" s="591"/>
      <c r="C55" s="591"/>
      <c r="D55" s="591"/>
      <c r="E55" s="591"/>
      <c r="F55" s="592"/>
    </row>
    <row r="56" spans="1:6">
      <c r="A56" s="575"/>
      <c r="B56" s="576"/>
      <c r="C56" s="576"/>
      <c r="D56" s="576"/>
      <c r="E56" s="576"/>
      <c r="F56" s="577"/>
    </row>
    <row r="58" spans="1:6" ht="15.75">
      <c r="A58" s="100" t="s">
        <v>288</v>
      </c>
      <c r="B58" s="100"/>
      <c r="C58" s="100"/>
      <c r="D58" s="100"/>
    </row>
  </sheetData>
  <mergeCells count="44">
    <mergeCell ref="A2:F2"/>
    <mergeCell ref="A11:F11"/>
    <mergeCell ref="A12:F12"/>
    <mergeCell ref="A23:B23"/>
    <mergeCell ref="A29:B29"/>
    <mergeCell ref="A19:F19"/>
    <mergeCell ref="A20:F20"/>
    <mergeCell ref="A21:F21"/>
    <mergeCell ref="A10:F10"/>
    <mergeCell ref="A3:F3"/>
    <mergeCell ref="A6:F6"/>
    <mergeCell ref="A14:F14"/>
    <mergeCell ref="A15:F15"/>
    <mergeCell ref="A16:F16"/>
    <mergeCell ref="A17:F17"/>
    <mergeCell ref="A18:F18"/>
    <mergeCell ref="A30:F30"/>
    <mergeCell ref="A31:F31"/>
    <mergeCell ref="A22:B22"/>
    <mergeCell ref="C22:D22"/>
    <mergeCell ref="E22:F22"/>
    <mergeCell ref="C23:D29"/>
    <mergeCell ref="A24:B24"/>
    <mergeCell ref="A25:B25"/>
    <mergeCell ref="A26:B26"/>
    <mergeCell ref="A27:B27"/>
    <mergeCell ref="A28:B28"/>
    <mergeCell ref="E23:F29"/>
    <mergeCell ref="A7:F7"/>
    <mergeCell ref="A8:F8"/>
    <mergeCell ref="A9:F9"/>
    <mergeCell ref="A13:F13"/>
    <mergeCell ref="A56:F56"/>
    <mergeCell ref="A55:F55"/>
    <mergeCell ref="A54:F54"/>
    <mergeCell ref="A53:F53"/>
    <mergeCell ref="A52:F52"/>
    <mergeCell ref="A32:F32"/>
    <mergeCell ref="A33:F33"/>
    <mergeCell ref="A34:F34"/>
    <mergeCell ref="A51:F51"/>
    <mergeCell ref="A37:F37"/>
    <mergeCell ref="A36:F36"/>
    <mergeCell ref="A35:F35"/>
  </mergeCells>
  <pageMargins left="0.7" right="0.7" top="0.75" bottom="0.75" header="0.3" footer="0.3"/>
  <pageSetup paperSize="9" orientation="portrait" verticalDpi="0" r:id="rId1"/>
  <ignoredErrors>
    <ignoredError sqref="E42:E50 D42:D50 C42:C5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52"/>
  <sheetViews>
    <sheetView workbookViewId="0">
      <selection activeCell="A11" sqref="A11:F11"/>
    </sheetView>
  </sheetViews>
  <sheetFormatPr defaultRowHeight="15"/>
  <cols>
    <col min="1" max="3" width="30" customWidth="1"/>
    <col min="4" max="4" width="23.85546875" customWidth="1"/>
    <col min="5" max="5" width="30" customWidth="1"/>
    <col min="6" max="6" width="22.42578125" customWidth="1"/>
  </cols>
  <sheetData>
    <row r="1" spans="1:6" ht="10.5" customHeight="1"/>
    <row r="2" spans="1:6" ht="17.25">
      <c r="A2" s="518" t="s">
        <v>89</v>
      </c>
      <c r="B2" s="518"/>
      <c r="C2" s="518"/>
      <c r="D2" s="518"/>
      <c r="E2" s="518"/>
      <c r="F2" s="518"/>
    </row>
    <row r="3" spans="1:6" ht="10.5" customHeight="1"/>
    <row r="5" spans="1:6">
      <c r="A5" s="590" t="s">
        <v>88</v>
      </c>
      <c r="B5" s="591"/>
      <c r="C5" s="591"/>
      <c r="D5" s="591"/>
      <c r="E5" s="591"/>
      <c r="F5" s="592"/>
    </row>
    <row r="6" spans="1:6" ht="28.5" customHeight="1">
      <c r="A6" s="575" t="s">
        <v>264</v>
      </c>
      <c r="B6" s="576"/>
      <c r="C6" s="576"/>
      <c r="D6" s="576"/>
      <c r="E6" s="576"/>
      <c r="F6" s="577"/>
    </row>
    <row r="7" spans="1:6" ht="28.5" customHeight="1">
      <c r="A7" s="575" t="s">
        <v>265</v>
      </c>
      <c r="B7" s="576"/>
      <c r="C7" s="576"/>
      <c r="D7" s="576"/>
      <c r="E7" s="576"/>
      <c r="F7" s="577"/>
    </row>
    <row r="8" spans="1:6" ht="20.25" customHeight="1">
      <c r="A8" s="590" t="s">
        <v>87</v>
      </c>
      <c r="B8" s="591"/>
      <c r="C8" s="591"/>
      <c r="D8" s="591"/>
      <c r="E8" s="591"/>
      <c r="F8" s="592"/>
    </row>
    <row r="9" spans="1:6" ht="20.25" customHeight="1">
      <c r="A9" s="575" t="s">
        <v>266</v>
      </c>
      <c r="B9" s="576"/>
      <c r="C9" s="576"/>
      <c r="D9" s="576"/>
      <c r="E9" s="576"/>
      <c r="F9" s="577"/>
    </row>
    <row r="10" spans="1:6" ht="20.25" customHeight="1">
      <c r="A10" s="619" t="s">
        <v>267</v>
      </c>
      <c r="B10" s="620"/>
      <c r="C10" s="620"/>
      <c r="D10" s="620"/>
      <c r="E10" s="620"/>
      <c r="F10" s="621"/>
    </row>
    <row r="11" spans="1:6" ht="24" customHeight="1">
      <c r="A11" s="575" t="s">
        <v>268</v>
      </c>
      <c r="B11" s="576"/>
      <c r="C11" s="576"/>
      <c r="D11" s="576"/>
      <c r="E11" s="576"/>
      <c r="F11" s="577"/>
    </row>
    <row r="12" spans="1:6">
      <c r="A12" s="590" t="s">
        <v>85</v>
      </c>
      <c r="B12" s="591"/>
      <c r="C12" s="591"/>
      <c r="D12" s="591"/>
      <c r="E12" s="591"/>
      <c r="F12" s="592"/>
    </row>
    <row r="13" spans="1:6" ht="32.25" customHeight="1">
      <c r="A13" s="575" t="s">
        <v>339</v>
      </c>
      <c r="B13" s="576"/>
      <c r="C13" s="576"/>
      <c r="D13" s="576"/>
      <c r="E13" s="576"/>
      <c r="F13" s="577"/>
    </row>
    <row r="14" spans="1:6" ht="19.5" customHeight="1">
      <c r="A14" s="575" t="s">
        <v>278</v>
      </c>
      <c r="B14" s="576"/>
      <c r="C14" s="576"/>
      <c r="D14" s="576"/>
      <c r="E14" s="576"/>
      <c r="F14" s="577"/>
    </row>
    <row r="15" spans="1:6" ht="15" customHeight="1">
      <c r="A15" s="619" t="s">
        <v>84</v>
      </c>
      <c r="B15" s="620"/>
      <c r="C15" s="620"/>
      <c r="D15" s="620"/>
      <c r="E15" s="620"/>
      <c r="F15" s="621"/>
    </row>
    <row r="16" spans="1:6" ht="25.5" customHeight="1">
      <c r="A16" s="625" t="s">
        <v>277</v>
      </c>
      <c r="B16" s="626"/>
      <c r="C16" s="626"/>
      <c r="D16" s="626"/>
      <c r="E16" s="626"/>
      <c r="F16" s="627"/>
    </row>
    <row r="17" spans="1:6" ht="74.25" customHeight="1">
      <c r="A17" s="619" t="s">
        <v>276</v>
      </c>
      <c r="B17" s="620"/>
      <c r="C17" s="620"/>
      <c r="D17" s="620"/>
      <c r="E17" s="620"/>
      <c r="F17" s="621"/>
    </row>
    <row r="18" spans="1:6" ht="20.25" customHeight="1">
      <c r="A18" s="628" t="s">
        <v>269</v>
      </c>
      <c r="B18" s="629"/>
      <c r="C18" s="629"/>
      <c r="D18" s="629"/>
      <c r="E18" s="629"/>
      <c r="F18" s="630"/>
    </row>
    <row r="19" spans="1:6" ht="14.25" customHeight="1">
      <c r="A19" s="619" t="s">
        <v>98</v>
      </c>
      <c r="B19" s="620"/>
      <c r="C19" s="620"/>
      <c r="D19" s="620"/>
      <c r="E19" s="620"/>
      <c r="F19" s="621"/>
    </row>
    <row r="20" spans="1:6" ht="55.5" customHeight="1">
      <c r="A20" s="575" t="s">
        <v>275</v>
      </c>
      <c r="B20" s="576"/>
      <c r="C20" s="576"/>
      <c r="D20" s="576"/>
      <c r="E20" s="576"/>
      <c r="F20" s="577"/>
    </row>
    <row r="21" spans="1:6" ht="63" customHeight="1">
      <c r="A21" s="631" t="s">
        <v>82</v>
      </c>
      <c r="B21" s="632"/>
      <c r="C21" s="631" t="s">
        <v>81</v>
      </c>
      <c r="D21" s="632"/>
      <c r="E21" s="631" t="s">
        <v>80</v>
      </c>
      <c r="F21" s="632"/>
    </row>
    <row r="22" spans="1:6" ht="33.75" customHeight="1">
      <c r="A22" s="578" t="s">
        <v>274</v>
      </c>
      <c r="B22" s="600"/>
      <c r="C22" s="578"/>
      <c r="D22" s="600"/>
      <c r="E22" s="578" t="s">
        <v>270</v>
      </c>
      <c r="F22" s="600"/>
    </row>
    <row r="23" spans="1:6" ht="26.25" customHeight="1">
      <c r="A23" s="578"/>
      <c r="B23" s="600"/>
      <c r="C23" s="578"/>
      <c r="D23" s="600"/>
      <c r="E23" s="578"/>
      <c r="F23" s="600"/>
    </row>
    <row r="24" spans="1:6">
      <c r="A24" s="590" t="s">
        <v>79</v>
      </c>
      <c r="B24" s="591"/>
      <c r="C24" s="591"/>
      <c r="D24" s="591"/>
      <c r="E24" s="591"/>
      <c r="F24" s="592"/>
    </row>
    <row r="25" spans="1:6" ht="27" customHeight="1">
      <c r="A25" s="575" t="s">
        <v>273</v>
      </c>
      <c r="B25" s="576"/>
      <c r="C25" s="576"/>
      <c r="D25" s="576"/>
      <c r="E25" s="576"/>
      <c r="F25" s="577"/>
    </row>
    <row r="26" spans="1:6">
      <c r="A26" s="590" t="s">
        <v>78</v>
      </c>
      <c r="B26" s="591"/>
      <c r="C26" s="591"/>
      <c r="D26" s="591"/>
      <c r="E26" s="591"/>
      <c r="F26" s="592"/>
    </row>
    <row r="27" spans="1:6" ht="28.5" customHeight="1">
      <c r="A27" s="575" t="s">
        <v>272</v>
      </c>
      <c r="B27" s="576"/>
      <c r="C27" s="576"/>
      <c r="D27" s="576"/>
      <c r="E27" s="576"/>
      <c r="F27" s="577"/>
    </row>
    <row r="28" spans="1:6">
      <c r="A28" s="590" t="s">
        <v>77</v>
      </c>
      <c r="B28" s="591"/>
      <c r="C28" s="591"/>
      <c r="D28" s="591"/>
      <c r="E28" s="591"/>
      <c r="F28" s="592"/>
    </row>
    <row r="29" spans="1:6">
      <c r="A29" s="622"/>
      <c r="B29" s="623"/>
      <c r="C29" s="623"/>
      <c r="D29" s="623"/>
      <c r="E29" s="623"/>
      <c r="F29" s="624"/>
    </row>
    <row r="30" spans="1:6" ht="15" customHeight="1">
      <c r="A30" s="590" t="s">
        <v>76</v>
      </c>
      <c r="B30" s="591"/>
      <c r="C30" s="591"/>
      <c r="D30" s="591"/>
      <c r="E30" s="591"/>
      <c r="F30" s="592"/>
    </row>
    <row r="31" spans="1:6">
      <c r="A31" s="575"/>
      <c r="B31" s="576"/>
      <c r="C31" s="576"/>
      <c r="D31" s="576"/>
      <c r="E31" s="576"/>
      <c r="F31" s="577"/>
    </row>
    <row r="32" spans="1:6">
      <c r="A32" s="177" t="s">
        <v>246</v>
      </c>
      <c r="B32" s="179" t="s">
        <v>74</v>
      </c>
      <c r="C32" s="179" t="s">
        <v>0</v>
      </c>
      <c r="D32" s="179" t="s">
        <v>19</v>
      </c>
      <c r="E32" s="179" t="s">
        <v>290</v>
      </c>
      <c r="F32" s="179"/>
    </row>
    <row r="33" spans="1:6">
      <c r="A33" s="176" t="s">
        <v>271</v>
      </c>
      <c r="B33" s="175" t="s">
        <v>263</v>
      </c>
      <c r="C33" s="178">
        <v>491</v>
      </c>
      <c r="D33" s="178"/>
      <c r="E33" s="178"/>
      <c r="F33" s="176"/>
    </row>
    <row r="34" spans="1:6" ht="18" customHeight="1">
      <c r="A34" s="176"/>
      <c r="B34" s="176"/>
      <c r="C34" s="176"/>
      <c r="D34" s="176"/>
      <c r="E34" s="176"/>
      <c r="F34" s="176"/>
    </row>
    <row r="35" spans="1:6">
      <c r="A35" s="105" t="s">
        <v>71</v>
      </c>
      <c r="B35" s="179" t="s">
        <v>69</v>
      </c>
      <c r="C35" s="216" t="s">
        <v>0</v>
      </c>
      <c r="D35" s="216" t="s">
        <v>19</v>
      </c>
      <c r="E35" s="216" t="s">
        <v>290</v>
      </c>
      <c r="F35" s="179"/>
    </row>
    <row r="36" spans="1:6">
      <c r="A36" s="176"/>
      <c r="B36" s="175" t="s">
        <v>66</v>
      </c>
      <c r="C36" s="176"/>
      <c r="D36" s="176"/>
      <c r="E36" s="176"/>
      <c r="F36" s="176"/>
    </row>
    <row r="37" spans="1:6">
      <c r="A37" s="176"/>
      <c r="B37" s="175" t="s">
        <v>66</v>
      </c>
      <c r="C37" s="176"/>
      <c r="D37" s="176"/>
      <c r="E37" s="176"/>
      <c r="F37" s="176"/>
    </row>
    <row r="38" spans="1:6">
      <c r="A38" s="176"/>
      <c r="B38" s="175" t="s">
        <v>66</v>
      </c>
      <c r="C38" s="176"/>
      <c r="D38" s="176"/>
      <c r="E38" s="175"/>
      <c r="F38" s="175"/>
    </row>
    <row r="39" spans="1:6">
      <c r="A39" s="177" t="s">
        <v>70</v>
      </c>
      <c r="B39" s="179" t="s">
        <v>69</v>
      </c>
      <c r="C39" s="216" t="s">
        <v>0</v>
      </c>
      <c r="D39" s="216" t="s">
        <v>19</v>
      </c>
      <c r="E39" s="216" t="s">
        <v>290</v>
      </c>
      <c r="F39" s="179"/>
    </row>
    <row r="40" spans="1:6">
      <c r="A40" s="176" t="s">
        <v>68</v>
      </c>
      <c r="B40" s="175" t="s">
        <v>66</v>
      </c>
      <c r="C40" s="197">
        <v>3908032</v>
      </c>
      <c r="D40" s="176"/>
      <c r="E40" s="176"/>
      <c r="F40" s="176"/>
    </row>
    <row r="41" spans="1:6">
      <c r="A41" s="176" t="s">
        <v>67</v>
      </c>
      <c r="B41" s="175" t="s">
        <v>66</v>
      </c>
      <c r="C41" s="175" t="s">
        <v>66</v>
      </c>
      <c r="D41" s="175" t="s">
        <v>66</v>
      </c>
      <c r="E41" s="175" t="s">
        <v>66</v>
      </c>
      <c r="F41" s="175" t="s">
        <v>66</v>
      </c>
    </row>
    <row r="42" spans="1:6">
      <c r="A42" s="176"/>
      <c r="B42" s="175" t="s">
        <v>66</v>
      </c>
      <c r="C42" s="176"/>
      <c r="D42" s="176"/>
      <c r="E42" s="176"/>
      <c r="F42" s="176"/>
    </row>
    <row r="43" spans="1:6">
      <c r="A43" s="176"/>
      <c r="B43" s="175" t="s">
        <v>66</v>
      </c>
      <c r="C43" s="176"/>
      <c r="D43" s="176"/>
      <c r="E43" s="176"/>
      <c r="F43" s="176"/>
    </row>
    <row r="44" spans="1:6" ht="27">
      <c r="A44" s="176" t="s">
        <v>286</v>
      </c>
      <c r="B44" s="175" t="s">
        <v>66</v>
      </c>
      <c r="C44" s="220">
        <f>C40</f>
        <v>3908032</v>
      </c>
      <c r="D44" s="178">
        <f t="shared" ref="D44:E44" si="0">+D40</f>
        <v>0</v>
      </c>
      <c r="E44" s="178">
        <f t="shared" si="0"/>
        <v>0</v>
      </c>
      <c r="F44" s="176"/>
    </row>
    <row r="45" spans="1:6" ht="27" customHeight="1">
      <c r="A45" s="590" t="s">
        <v>65</v>
      </c>
      <c r="B45" s="591"/>
      <c r="C45" s="591"/>
      <c r="D45" s="591"/>
      <c r="E45" s="591"/>
      <c r="F45" s="592"/>
    </row>
    <row r="46" spans="1:6">
      <c r="A46" s="575"/>
      <c r="B46" s="576"/>
      <c r="C46" s="576"/>
      <c r="D46" s="576"/>
      <c r="E46" s="576"/>
      <c r="F46" s="577"/>
    </row>
    <row r="47" spans="1:6" ht="27" customHeight="1">
      <c r="A47" s="590" t="s">
        <v>64</v>
      </c>
      <c r="B47" s="591"/>
      <c r="C47" s="591"/>
      <c r="D47" s="591"/>
      <c r="E47" s="591"/>
      <c r="F47" s="592"/>
    </row>
    <row r="48" spans="1:6">
      <c r="A48" s="575"/>
      <c r="B48" s="576"/>
      <c r="C48" s="576"/>
      <c r="D48" s="576"/>
      <c r="E48" s="576"/>
      <c r="F48" s="577"/>
    </row>
    <row r="49" spans="1:6" ht="15" customHeight="1">
      <c r="A49" s="590" t="s">
        <v>63</v>
      </c>
      <c r="B49" s="591"/>
      <c r="C49" s="591"/>
      <c r="D49" s="591"/>
      <c r="E49" s="591"/>
      <c r="F49" s="592"/>
    </row>
    <row r="50" spans="1:6">
      <c r="A50" s="575"/>
      <c r="B50" s="576"/>
      <c r="C50" s="576"/>
      <c r="D50" s="576"/>
      <c r="E50" s="576"/>
      <c r="F50" s="577"/>
    </row>
    <row r="52" spans="1:6" ht="15.75">
      <c r="A52" s="100"/>
      <c r="B52" s="100"/>
      <c r="C52" s="100"/>
      <c r="D52" s="100"/>
    </row>
  </sheetData>
  <mergeCells count="40">
    <mergeCell ref="A25:F25"/>
    <mergeCell ref="A26:F26"/>
    <mergeCell ref="A27:F27"/>
    <mergeCell ref="A50:F50"/>
    <mergeCell ref="A30:F30"/>
    <mergeCell ref="A31:F31"/>
    <mergeCell ref="A45:F45"/>
    <mergeCell ref="A46:F46"/>
    <mergeCell ref="A47:F47"/>
    <mergeCell ref="A48:F48"/>
    <mergeCell ref="A49:F49"/>
    <mergeCell ref="A21:B21"/>
    <mergeCell ref="C21:D21"/>
    <mergeCell ref="E21:F21"/>
    <mergeCell ref="E23:F23"/>
    <mergeCell ref="A24:F24"/>
    <mergeCell ref="A12:F12"/>
    <mergeCell ref="A13:F13"/>
    <mergeCell ref="A14:F14"/>
    <mergeCell ref="A29:F29"/>
    <mergeCell ref="A22:B22"/>
    <mergeCell ref="C22:D22"/>
    <mergeCell ref="E22:F22"/>
    <mergeCell ref="A23:B23"/>
    <mergeCell ref="C23:D23"/>
    <mergeCell ref="A28:F28"/>
    <mergeCell ref="A15:F15"/>
    <mergeCell ref="A16:F16"/>
    <mergeCell ref="A17:F17"/>
    <mergeCell ref="A18:F18"/>
    <mergeCell ref="A19:F19"/>
    <mergeCell ref="A20:F20"/>
    <mergeCell ref="A10:F10"/>
    <mergeCell ref="A11:F11"/>
    <mergeCell ref="A9:F9"/>
    <mergeCell ref="A2:F2"/>
    <mergeCell ref="A5:F5"/>
    <mergeCell ref="A6:F6"/>
    <mergeCell ref="A7:F7"/>
    <mergeCell ref="A8:F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18"/>
  <sheetViews>
    <sheetView topLeftCell="A4" zoomScaleNormal="100" workbookViewId="0">
      <pane xSplit="3" topLeftCell="P1" activePane="topRight" state="frozen"/>
      <selection pane="topRight" activeCell="V9" sqref="V9"/>
    </sheetView>
  </sheetViews>
  <sheetFormatPr defaultRowHeight="40.5" customHeight="1"/>
  <cols>
    <col min="1" max="1" width="6.42578125" style="7" customWidth="1"/>
    <col min="2" max="2" width="7.85546875" style="22" customWidth="1"/>
    <col min="3" max="3" width="68" style="30" customWidth="1"/>
    <col min="4" max="4" width="11.7109375" style="27" customWidth="1"/>
    <col min="5" max="5" width="13.140625" style="27" customWidth="1"/>
    <col min="6" max="6" width="13.85546875" style="27" customWidth="1"/>
    <col min="7" max="7" width="10.7109375" style="15" customWidth="1"/>
    <col min="8" max="8" width="9" style="15" customWidth="1"/>
    <col min="9" max="9" width="9.140625" style="16" customWidth="1"/>
    <col min="10" max="10" width="9.85546875" style="16" customWidth="1"/>
    <col min="11" max="11" width="12.5703125" style="5" customWidth="1"/>
    <col min="12" max="12" width="13.85546875" style="5" customWidth="1"/>
    <col min="13" max="13" width="15.7109375" style="5" customWidth="1"/>
    <col min="14" max="14" width="10.85546875" style="4" customWidth="1"/>
    <col min="15" max="15" width="8" style="4" customWidth="1"/>
    <col min="16" max="16" width="8.5703125" style="10" customWidth="1"/>
    <col min="17" max="17" width="9" style="10" customWidth="1"/>
    <col min="18" max="18" width="11" style="5" customWidth="1"/>
    <col min="19" max="19" width="13.85546875" style="5" customWidth="1"/>
    <col min="20" max="20" width="16.42578125" style="5" customWidth="1"/>
    <col min="21" max="21" width="11" style="4" customWidth="1"/>
    <col min="22" max="22" width="8.42578125" style="4" customWidth="1"/>
    <col min="23" max="23" width="9.85546875" style="10" customWidth="1"/>
    <col min="24" max="24" width="10.7109375" style="10" customWidth="1"/>
  </cols>
  <sheetData>
    <row r="1" spans="1:24" s="1" customFormat="1" ht="20.25" customHeight="1">
      <c r="A1" s="2" t="s">
        <v>3</v>
      </c>
      <c r="B1" s="2"/>
      <c r="C1" s="2"/>
      <c r="D1" s="14"/>
      <c r="E1" s="14"/>
      <c r="F1" s="14"/>
      <c r="G1" s="2"/>
      <c r="H1" s="2"/>
      <c r="I1" s="32"/>
      <c r="J1" s="32"/>
      <c r="K1" s="14"/>
      <c r="L1" s="14"/>
      <c r="M1" s="14"/>
      <c r="N1" s="3"/>
      <c r="O1" s="3"/>
      <c r="P1" s="9"/>
      <c r="Q1" s="9"/>
      <c r="R1" s="14"/>
      <c r="S1" s="14"/>
      <c r="T1" s="14"/>
      <c r="U1" s="3"/>
      <c r="V1" s="3"/>
      <c r="W1" s="9"/>
      <c r="X1" s="9"/>
    </row>
    <row r="2" spans="1:24" s="1" customFormat="1" ht="9" customHeight="1" thickBot="1">
      <c r="A2" s="6"/>
      <c r="B2" s="17"/>
      <c r="C2" s="29"/>
      <c r="D2" s="14"/>
      <c r="E2" s="14"/>
      <c r="F2" s="14"/>
      <c r="G2" s="2"/>
      <c r="H2" s="2"/>
      <c r="I2" s="32"/>
      <c r="J2" s="32"/>
      <c r="K2" s="14"/>
      <c r="L2" s="14"/>
      <c r="M2" s="14"/>
      <c r="N2" s="3"/>
      <c r="O2" s="3"/>
      <c r="P2" s="9"/>
      <c r="Q2" s="9"/>
      <c r="R2" s="14"/>
      <c r="S2" s="14"/>
      <c r="T2" s="14"/>
      <c r="U2" s="3"/>
      <c r="V2" s="3"/>
      <c r="W2" s="9"/>
      <c r="X2" s="9"/>
    </row>
    <row r="3" spans="1:24" ht="24" customHeight="1">
      <c r="A3" s="471" t="s">
        <v>1</v>
      </c>
      <c r="B3" s="472"/>
      <c r="C3" s="475" t="s">
        <v>32</v>
      </c>
      <c r="D3" s="478" t="s">
        <v>33</v>
      </c>
      <c r="E3" s="479"/>
      <c r="F3" s="479"/>
      <c r="G3" s="480"/>
      <c r="H3" s="480"/>
      <c r="I3" s="480"/>
      <c r="J3" s="480"/>
      <c r="K3" s="459" t="s">
        <v>329</v>
      </c>
      <c r="L3" s="460"/>
      <c r="M3" s="460"/>
      <c r="N3" s="461"/>
      <c r="O3" s="461"/>
      <c r="P3" s="461"/>
      <c r="Q3" s="461"/>
      <c r="R3" s="448" t="s">
        <v>330</v>
      </c>
      <c r="S3" s="449"/>
      <c r="T3" s="449"/>
      <c r="U3" s="450"/>
      <c r="V3" s="450"/>
      <c r="W3" s="450"/>
      <c r="X3" s="450"/>
    </row>
    <row r="4" spans="1:24" s="173" customFormat="1" ht="40.5" customHeight="1">
      <c r="A4" s="473"/>
      <c r="B4" s="474"/>
      <c r="C4" s="476"/>
      <c r="D4" s="481" t="s">
        <v>2</v>
      </c>
      <c r="E4" s="487" t="s">
        <v>60</v>
      </c>
      <c r="F4" s="489" t="s">
        <v>59</v>
      </c>
      <c r="G4" s="483" t="s">
        <v>6</v>
      </c>
      <c r="H4" s="485" t="s">
        <v>56</v>
      </c>
      <c r="I4" s="485" t="s">
        <v>4</v>
      </c>
      <c r="J4" s="485" t="s">
        <v>5</v>
      </c>
      <c r="K4" s="462" t="s">
        <v>2</v>
      </c>
      <c r="L4" s="469" t="s">
        <v>58</v>
      </c>
      <c r="M4" s="469" t="s">
        <v>61</v>
      </c>
      <c r="N4" s="464" t="s">
        <v>6</v>
      </c>
      <c r="O4" s="468" t="s">
        <v>57</v>
      </c>
      <c r="P4" s="466" t="s">
        <v>4</v>
      </c>
      <c r="Q4" s="466" t="s">
        <v>5</v>
      </c>
      <c r="R4" s="451" t="s">
        <v>2</v>
      </c>
      <c r="S4" s="457" t="s">
        <v>58</v>
      </c>
      <c r="T4" s="457" t="s">
        <v>62</v>
      </c>
      <c r="U4" s="453" t="s">
        <v>6</v>
      </c>
      <c r="V4" s="453" t="s">
        <v>56</v>
      </c>
      <c r="W4" s="455" t="s">
        <v>4</v>
      </c>
      <c r="X4" s="455" t="s">
        <v>5</v>
      </c>
    </row>
    <row r="5" spans="1:24" s="174" customFormat="1" ht="84" customHeight="1" thickBot="1">
      <c r="A5" s="473"/>
      <c r="B5" s="474"/>
      <c r="C5" s="477"/>
      <c r="D5" s="482"/>
      <c r="E5" s="488"/>
      <c r="F5" s="490"/>
      <c r="G5" s="484"/>
      <c r="H5" s="486"/>
      <c r="I5" s="486"/>
      <c r="J5" s="486"/>
      <c r="K5" s="463"/>
      <c r="L5" s="470"/>
      <c r="M5" s="470"/>
      <c r="N5" s="465"/>
      <c r="O5" s="465"/>
      <c r="P5" s="467"/>
      <c r="Q5" s="467"/>
      <c r="R5" s="452"/>
      <c r="S5" s="458"/>
      <c r="T5" s="458"/>
      <c r="U5" s="454"/>
      <c r="V5" s="454"/>
      <c r="W5" s="456"/>
      <c r="X5" s="456"/>
    </row>
    <row r="6" spans="1:24" s="19" customFormat="1" ht="40.5" customHeight="1" thickBot="1">
      <c r="A6" s="85"/>
      <c r="B6" s="86"/>
      <c r="C6" s="78"/>
      <c r="D6" s="81">
        <f>D7+D9+D17</f>
        <v>4460261.716</v>
      </c>
      <c r="E6" s="82">
        <f t="shared" ref="E6:I6" si="0">E7+E9+E17</f>
        <v>0</v>
      </c>
      <c r="F6" s="82">
        <f t="shared" si="0"/>
        <v>3908032</v>
      </c>
      <c r="G6" s="82">
        <f t="shared" si="0"/>
        <v>513967.016</v>
      </c>
      <c r="H6" s="82">
        <f t="shared" si="0"/>
        <v>0</v>
      </c>
      <c r="I6" s="82">
        <f t="shared" si="0"/>
        <v>0</v>
      </c>
      <c r="J6" s="83">
        <f>J7+J9+J17</f>
        <v>38262.700000000004</v>
      </c>
      <c r="K6" s="81">
        <f>K7+K9+K17</f>
        <v>1082395.4539999999</v>
      </c>
      <c r="L6" s="82">
        <f t="shared" ref="L6" si="1">L7+L9+L17</f>
        <v>0</v>
      </c>
      <c r="M6" s="82">
        <f t="shared" ref="M6" si="2">M7+M9+M17</f>
        <v>0</v>
      </c>
      <c r="N6" s="82">
        <f t="shared" ref="N6" si="3">N7+N9+N17</f>
        <v>1023016.954</v>
      </c>
      <c r="O6" s="82">
        <f t="shared" ref="O6" si="4">O7+O9+O17</f>
        <v>0</v>
      </c>
      <c r="P6" s="82">
        <f t="shared" ref="P6" si="5">P7+P9+P17</f>
        <v>0</v>
      </c>
      <c r="Q6" s="83">
        <f>Q7+Q9+Q17</f>
        <v>59378.5</v>
      </c>
      <c r="R6" s="81">
        <f>R7+R9+R17</f>
        <v>1573311.8159999999</v>
      </c>
      <c r="S6" s="82">
        <f t="shared" ref="S6" si="6">S7+S9+S17</f>
        <v>0</v>
      </c>
      <c r="T6" s="82">
        <f t="shared" ref="T6" si="7">T7+T9+T17</f>
        <v>0</v>
      </c>
      <c r="U6" s="82">
        <f t="shared" ref="U6" si="8">U7+U9+U17</f>
        <v>1544985.5160000001</v>
      </c>
      <c r="V6" s="82">
        <f t="shared" ref="V6" si="9">V7+V9+V17</f>
        <v>0</v>
      </c>
      <c r="W6" s="82">
        <f t="shared" ref="W6" si="10">W7+W9+W17</f>
        <v>0</v>
      </c>
      <c r="X6" s="83">
        <f>X7+X9+X17</f>
        <v>28326.300000000003</v>
      </c>
    </row>
    <row r="7" spans="1:24" s="19" customFormat="1" ht="40.5" customHeight="1" thickBot="1">
      <c r="A7" s="340">
        <v>1016</v>
      </c>
      <c r="B7" s="339"/>
      <c r="C7" s="337" t="s">
        <v>343</v>
      </c>
      <c r="D7" s="81">
        <f>D8</f>
        <v>34886.400000000001</v>
      </c>
      <c r="E7" s="82">
        <f>E8</f>
        <v>0</v>
      </c>
      <c r="F7" s="82">
        <f t="shared" ref="F7:J7" si="11">F8</f>
        <v>0</v>
      </c>
      <c r="G7" s="82">
        <f t="shared" si="11"/>
        <v>0</v>
      </c>
      <c r="H7" s="82">
        <f t="shared" si="11"/>
        <v>0</v>
      </c>
      <c r="I7" s="82">
        <f t="shared" si="11"/>
        <v>0</v>
      </c>
      <c r="J7" s="83">
        <f t="shared" si="11"/>
        <v>34886.400000000001</v>
      </c>
      <c r="K7" s="81">
        <f>K8</f>
        <v>47968.9</v>
      </c>
      <c r="L7" s="82">
        <f>L8</f>
        <v>0</v>
      </c>
      <c r="M7" s="82">
        <f t="shared" ref="M7" si="12">M8</f>
        <v>0</v>
      </c>
      <c r="N7" s="82">
        <f t="shared" ref="N7" si="13">N8</f>
        <v>0</v>
      </c>
      <c r="O7" s="82">
        <f t="shared" ref="O7" si="14">O8</f>
        <v>0</v>
      </c>
      <c r="P7" s="82">
        <f t="shared" ref="P7" si="15">P8</f>
        <v>0</v>
      </c>
      <c r="Q7" s="83">
        <f t="shared" ref="Q7" si="16">Q8</f>
        <v>47968.9</v>
      </c>
      <c r="R7" s="81">
        <f>R8</f>
        <v>17443.2</v>
      </c>
      <c r="S7" s="82">
        <f>S8</f>
        <v>0</v>
      </c>
      <c r="T7" s="82">
        <f t="shared" ref="T7" si="17">T8</f>
        <v>0</v>
      </c>
      <c r="U7" s="82">
        <f t="shared" ref="U7" si="18">U8</f>
        <v>0</v>
      </c>
      <c r="V7" s="82">
        <f t="shared" ref="V7" si="19">V8</f>
        <v>0</v>
      </c>
      <c r="W7" s="82">
        <f t="shared" ref="W7" si="20">W8</f>
        <v>0</v>
      </c>
      <c r="X7" s="83">
        <f t="shared" ref="X7" si="21">X8</f>
        <v>17443.2</v>
      </c>
    </row>
    <row r="8" spans="1:24" s="19" customFormat="1" ht="40.5" customHeight="1" thickBot="1">
      <c r="A8" s="85">
        <v>1</v>
      </c>
      <c r="B8" s="360">
        <v>11005</v>
      </c>
      <c r="C8" s="344" t="s">
        <v>342</v>
      </c>
      <c r="D8" s="361">
        <f>SUM(E8:J8)</f>
        <v>34886.400000000001</v>
      </c>
      <c r="E8" s="362"/>
      <c r="F8" s="362"/>
      <c r="G8" s="362"/>
      <c r="H8" s="362"/>
      <c r="I8" s="362"/>
      <c r="J8" s="363">
        <f>AMPOP!E9</f>
        <v>34886.400000000001</v>
      </c>
      <c r="K8" s="361">
        <f>SUM(L8:Q8)</f>
        <v>47968.9</v>
      </c>
      <c r="L8" s="362"/>
      <c r="M8" s="362"/>
      <c r="N8" s="362"/>
      <c r="O8" s="362"/>
      <c r="P8" s="362"/>
      <c r="Q8" s="363">
        <f>AMPOP!F10</f>
        <v>47968.9</v>
      </c>
      <c r="R8" s="361">
        <f>SUM(S8:X8)</f>
        <v>17443.2</v>
      </c>
      <c r="S8" s="362"/>
      <c r="T8" s="362"/>
      <c r="U8" s="362"/>
      <c r="V8" s="362"/>
      <c r="W8" s="362"/>
      <c r="X8" s="363">
        <f>AMPOP!G10</f>
        <v>17443.2</v>
      </c>
    </row>
    <row r="9" spans="1:24" s="18" customFormat="1" ht="36" customHeight="1" thickBot="1">
      <c r="A9" s="368" t="s">
        <v>28</v>
      </c>
      <c r="B9" s="369"/>
      <c r="C9" s="370" t="s">
        <v>29</v>
      </c>
      <c r="D9" s="371">
        <f>SUM(D10:D16)</f>
        <v>517343.31599999999</v>
      </c>
      <c r="E9" s="372">
        <f t="shared" ref="E9:J9" si="22">SUM(E10:E16)</f>
        <v>0</v>
      </c>
      <c r="F9" s="372">
        <f t="shared" si="22"/>
        <v>0</v>
      </c>
      <c r="G9" s="372">
        <f>SUM(G10:G16)</f>
        <v>513967.016</v>
      </c>
      <c r="H9" s="372">
        <f t="shared" si="22"/>
        <v>0</v>
      </c>
      <c r="I9" s="372">
        <f t="shared" si="22"/>
        <v>0</v>
      </c>
      <c r="J9" s="373">
        <f t="shared" si="22"/>
        <v>3376.3</v>
      </c>
      <c r="K9" s="374">
        <f>SUM(K10:K16)</f>
        <v>1034426.554</v>
      </c>
      <c r="L9" s="375">
        <f t="shared" ref="L9:Q9" si="23">SUM(L10:L16)</f>
        <v>0</v>
      </c>
      <c r="M9" s="375">
        <f t="shared" si="23"/>
        <v>0</v>
      </c>
      <c r="N9" s="375">
        <f t="shared" si="23"/>
        <v>1023016.954</v>
      </c>
      <c r="O9" s="375">
        <f t="shared" si="23"/>
        <v>0</v>
      </c>
      <c r="P9" s="375">
        <f t="shared" si="23"/>
        <v>0</v>
      </c>
      <c r="Q9" s="376">
        <f t="shared" si="23"/>
        <v>11409.6</v>
      </c>
      <c r="R9" s="419">
        <f>SUM(R10:R16)</f>
        <v>1555868.6159999999</v>
      </c>
      <c r="S9" s="375">
        <f t="shared" ref="S9:T9" si="24">SUM(S10:S16)</f>
        <v>0</v>
      </c>
      <c r="T9" s="375">
        <f t="shared" si="24"/>
        <v>0</v>
      </c>
      <c r="U9" s="375">
        <f>U10+U11+U12+U14+U15+U16</f>
        <v>1544985.5160000001</v>
      </c>
      <c r="V9" s="375">
        <f t="shared" ref="V9:W9" si="25">V10+V11+V12+V14+V15+V16</f>
        <v>0</v>
      </c>
      <c r="W9" s="375">
        <f t="shared" si="25"/>
        <v>0</v>
      </c>
      <c r="X9" s="376">
        <f t="shared" ref="X9" si="26">SUM(X10:X15)</f>
        <v>10883.1</v>
      </c>
    </row>
    <row r="10" spans="1:24" s="5" customFormat="1" ht="26.25" customHeight="1">
      <c r="A10" s="407">
        <v>2</v>
      </c>
      <c r="B10" s="408">
        <v>11011</v>
      </c>
      <c r="C10" s="409" t="s">
        <v>52</v>
      </c>
      <c r="D10" s="260">
        <f>SUM(E10:J10)</f>
        <v>114522.72</v>
      </c>
      <c r="E10" s="261"/>
      <c r="F10" s="261"/>
      <c r="G10" s="253">
        <f>AMPOP!E12</f>
        <v>114522.72</v>
      </c>
      <c r="H10" s="253"/>
      <c r="I10" s="262"/>
      <c r="J10" s="263"/>
      <c r="K10" s="252">
        <f>SUM(N10:Q10)</f>
        <v>109585.058</v>
      </c>
      <c r="L10" s="253"/>
      <c r="M10" s="253"/>
      <c r="N10" s="254">
        <f>AMPOP!F12</f>
        <v>109585.058</v>
      </c>
      <c r="O10" s="254"/>
      <c r="P10" s="255"/>
      <c r="Q10" s="256"/>
      <c r="R10" s="260">
        <f>SUM(S10:X10)</f>
        <v>105028.32</v>
      </c>
      <c r="S10" s="261"/>
      <c r="T10" s="261"/>
      <c r="U10" s="254">
        <f>AMPOP!G12</f>
        <v>105028.32</v>
      </c>
      <c r="V10" s="254"/>
      <c r="W10" s="255"/>
      <c r="X10" s="256"/>
    </row>
    <row r="11" spans="1:24" s="5" customFormat="1" ht="21.75" customHeight="1">
      <c r="A11" s="410">
        <v>3</v>
      </c>
      <c r="B11" s="191">
        <v>11012</v>
      </c>
      <c r="C11" s="411" t="s">
        <v>53</v>
      </c>
      <c r="D11" s="38">
        <f t="shared" ref="D11:D15" si="27">SUM(E11:J11)</f>
        <v>116656.89599999999</v>
      </c>
      <c r="E11" s="35"/>
      <c r="F11" s="35"/>
      <c r="G11" s="37">
        <f>AMPOP!E13</f>
        <v>116656.89599999999</v>
      </c>
      <c r="H11" s="37"/>
      <c r="I11" s="41"/>
      <c r="J11" s="77"/>
      <c r="K11" s="36">
        <f>SUM(N11:Q11)</f>
        <v>115372.89599999999</v>
      </c>
      <c r="L11" s="37"/>
      <c r="M11" s="37"/>
      <c r="N11" s="40">
        <f>AMPOP!F13</f>
        <v>115372.89599999999</v>
      </c>
      <c r="O11" s="40"/>
      <c r="P11" s="39"/>
      <c r="Q11" s="80"/>
      <c r="R11" s="38">
        <f t="shared" ref="R11:R15" si="28">SUM(S11:X11)</f>
        <v>108196.89599999999</v>
      </c>
      <c r="S11" s="35"/>
      <c r="T11" s="35"/>
      <c r="U11" s="40">
        <f>AMPOP!G13</f>
        <v>108196.89599999999</v>
      </c>
      <c r="V11" s="40"/>
      <c r="W11" s="39"/>
      <c r="X11" s="80"/>
    </row>
    <row r="12" spans="1:24" s="170" customFormat="1" ht="21.75" customHeight="1">
      <c r="A12" s="412">
        <v>4</v>
      </c>
      <c r="B12" s="192">
        <v>11013</v>
      </c>
      <c r="C12" s="413" t="s">
        <v>51</v>
      </c>
      <c r="D12" s="38">
        <f t="shared" si="27"/>
        <v>4977.5</v>
      </c>
      <c r="E12" s="35"/>
      <c r="F12" s="35"/>
      <c r="G12" s="74">
        <f>AMPOP!E14</f>
        <v>4977.5</v>
      </c>
      <c r="H12" s="74"/>
      <c r="I12" s="35"/>
      <c r="J12" s="76"/>
      <c r="K12" s="36">
        <f>SUM(L12:Q12)</f>
        <v>15679.6</v>
      </c>
      <c r="L12" s="37"/>
      <c r="M12" s="37"/>
      <c r="N12" s="40">
        <f>AMPOP!F14</f>
        <v>15679.6</v>
      </c>
      <c r="O12" s="74"/>
      <c r="P12" s="35"/>
      <c r="Q12" s="76"/>
      <c r="R12" s="38">
        <f t="shared" si="28"/>
        <v>12752.8</v>
      </c>
      <c r="S12" s="37"/>
      <c r="T12" s="37"/>
      <c r="U12" s="40">
        <f>AMPOP!G14</f>
        <v>12752.8</v>
      </c>
      <c r="V12" s="35"/>
      <c r="W12" s="35"/>
      <c r="X12" s="76"/>
    </row>
    <row r="13" spans="1:24" s="170" customFormat="1" ht="31.5" customHeight="1">
      <c r="A13" s="412">
        <v>5</v>
      </c>
      <c r="B13" s="192">
        <v>11014</v>
      </c>
      <c r="C13" s="413" t="s">
        <v>372</v>
      </c>
      <c r="D13" s="38">
        <f t="shared" si="27"/>
        <v>3376.3</v>
      </c>
      <c r="E13" s="35"/>
      <c r="F13" s="35"/>
      <c r="G13" s="74"/>
      <c r="H13" s="74"/>
      <c r="I13" s="35"/>
      <c r="J13" s="418">
        <f>AMPOP!E15</f>
        <v>3376.3</v>
      </c>
      <c r="K13" s="36">
        <f>SUM(L13:Q13)</f>
        <v>11409.6</v>
      </c>
      <c r="L13" s="37"/>
      <c r="M13" s="37"/>
      <c r="N13" s="40"/>
      <c r="O13" s="74"/>
      <c r="P13" s="35"/>
      <c r="Q13" s="418">
        <f>AMPOP!F15</f>
        <v>11409.6</v>
      </c>
      <c r="R13" s="38">
        <f t="shared" si="28"/>
        <v>10883.1</v>
      </c>
      <c r="S13" s="37"/>
      <c r="T13" s="37"/>
      <c r="U13" s="40"/>
      <c r="V13" s="35"/>
      <c r="W13" s="35"/>
      <c r="X13" s="418">
        <f>AMPOP!G15</f>
        <v>10883.1</v>
      </c>
    </row>
    <row r="14" spans="1:24" s="170" customFormat="1" ht="33" customHeight="1">
      <c r="A14" s="410">
        <v>6</v>
      </c>
      <c r="B14" s="192">
        <v>11015</v>
      </c>
      <c r="C14" s="413" t="s">
        <v>379</v>
      </c>
      <c r="D14" s="38">
        <f t="shared" si="27"/>
        <v>48207.9</v>
      </c>
      <c r="E14" s="35"/>
      <c r="F14" s="35"/>
      <c r="G14" s="74">
        <f>AMPOP!E16</f>
        <v>48207.9</v>
      </c>
      <c r="H14" s="74"/>
      <c r="I14" s="35"/>
      <c r="J14" s="76"/>
      <c r="K14" s="36">
        <f>SUM(L14:Q14)</f>
        <v>47158.9</v>
      </c>
      <c r="L14" s="37"/>
      <c r="M14" s="37"/>
      <c r="N14" s="40">
        <f>AMPOP!F16</f>
        <v>47158.9</v>
      </c>
      <c r="O14" s="74"/>
      <c r="P14" s="35"/>
      <c r="Q14" s="76"/>
      <c r="R14" s="38">
        <f t="shared" si="28"/>
        <v>0</v>
      </c>
      <c r="S14" s="37"/>
      <c r="T14" s="37"/>
      <c r="U14" s="40">
        <f>AMPOP!G16</f>
        <v>0</v>
      </c>
      <c r="V14" s="35"/>
      <c r="W14" s="35"/>
      <c r="X14" s="76"/>
    </row>
    <row r="15" spans="1:24" s="170" customFormat="1" ht="47.25" customHeight="1">
      <c r="A15" s="412">
        <v>7</v>
      </c>
      <c r="B15" s="208">
        <v>11016</v>
      </c>
      <c r="C15" s="413" t="s">
        <v>54</v>
      </c>
      <c r="D15" s="38">
        <f t="shared" si="27"/>
        <v>207174</v>
      </c>
      <c r="E15" s="35"/>
      <c r="F15" s="35"/>
      <c r="G15" s="74">
        <f>AMPOP!E17</f>
        <v>207174</v>
      </c>
      <c r="H15" s="74"/>
      <c r="I15" s="35"/>
      <c r="J15" s="76"/>
      <c r="K15" s="36">
        <f>SUM(L15:Q15)</f>
        <v>712792.5</v>
      </c>
      <c r="L15" s="37"/>
      <c r="M15" s="251"/>
      <c r="N15" s="40">
        <f>AMPOP!F17</f>
        <v>712792.5</v>
      </c>
      <c r="O15" s="74"/>
      <c r="P15" s="35"/>
      <c r="Q15" s="76"/>
      <c r="R15" s="38">
        <f t="shared" si="28"/>
        <v>1296579.5</v>
      </c>
      <c r="S15" s="37"/>
      <c r="T15" s="37"/>
      <c r="U15" s="40">
        <f>AMPOP!G17</f>
        <v>1296579.5</v>
      </c>
      <c r="V15" s="35"/>
      <c r="W15" s="35"/>
      <c r="X15" s="76"/>
    </row>
    <row r="16" spans="1:24" s="170" customFormat="1" ht="47.25" customHeight="1" thickBot="1">
      <c r="A16" s="412">
        <v>8</v>
      </c>
      <c r="B16" s="192">
        <v>11017</v>
      </c>
      <c r="C16" s="414" t="s">
        <v>310</v>
      </c>
      <c r="D16" s="273">
        <f>E16+F16+G16+H16+I16+J16</f>
        <v>22428</v>
      </c>
      <c r="E16" s="274"/>
      <c r="F16" s="274"/>
      <c r="G16" s="275">
        <f>AMPOP!E18</f>
        <v>22428</v>
      </c>
      <c r="H16" s="275"/>
      <c r="I16" s="274"/>
      <c r="J16" s="276"/>
      <c r="K16" s="36">
        <f>L16+M16+N16+O16+P16+Q16</f>
        <v>22428</v>
      </c>
      <c r="L16" s="37"/>
      <c r="M16" s="251"/>
      <c r="N16" s="37">
        <f>AMPOP!F18</f>
        <v>22428</v>
      </c>
      <c r="O16" s="74"/>
      <c r="P16" s="35"/>
      <c r="Q16" s="76"/>
      <c r="R16" s="38">
        <f>S16+T16+U16+V16+W16+X16</f>
        <v>22428</v>
      </c>
      <c r="S16" s="37"/>
      <c r="T16" s="37"/>
      <c r="U16" s="40">
        <f>AMPOP!G18</f>
        <v>22428</v>
      </c>
      <c r="V16" s="35"/>
      <c r="W16" s="35"/>
      <c r="X16" s="76"/>
    </row>
    <row r="17" spans="1:24" s="11" customFormat="1" ht="29.25" customHeight="1" thickBot="1">
      <c r="A17" s="221" t="s">
        <v>30</v>
      </c>
      <c r="B17" s="87"/>
      <c r="C17" s="415" t="s">
        <v>31</v>
      </c>
      <c r="D17" s="257">
        <f t="shared" ref="D17:X17" si="29">SUM(D18:D18)</f>
        <v>3908032</v>
      </c>
      <c r="E17" s="258">
        <f t="shared" ref="E17" si="30">SUM(E18:E18)</f>
        <v>0</v>
      </c>
      <c r="F17" s="258">
        <f t="shared" ref="F17" si="31">SUM(F18:F18)</f>
        <v>3908032</v>
      </c>
      <c r="G17" s="258">
        <f t="shared" ref="G17" si="32">SUM(G18:G18)</f>
        <v>0</v>
      </c>
      <c r="H17" s="258">
        <f t="shared" ref="H17" si="33">SUM(H18:H18)</f>
        <v>0</v>
      </c>
      <c r="I17" s="258">
        <f t="shared" ref="I17" si="34">SUM(I18:I18)</f>
        <v>0</v>
      </c>
      <c r="J17" s="259">
        <f t="shared" ref="J17" si="35">SUM(J18:J18)</f>
        <v>0</v>
      </c>
      <c r="K17" s="272">
        <f t="shared" si="29"/>
        <v>0</v>
      </c>
      <c r="L17" s="33">
        <f t="shared" si="29"/>
        <v>0</v>
      </c>
      <c r="M17" s="33">
        <f t="shared" si="29"/>
        <v>0</v>
      </c>
      <c r="N17" s="33">
        <f t="shared" si="29"/>
        <v>0</v>
      </c>
      <c r="O17" s="33">
        <f t="shared" si="29"/>
        <v>0</v>
      </c>
      <c r="P17" s="33">
        <f t="shared" si="29"/>
        <v>0</v>
      </c>
      <c r="Q17" s="75">
        <f t="shared" si="29"/>
        <v>0</v>
      </c>
      <c r="R17" s="34">
        <f t="shared" si="29"/>
        <v>0</v>
      </c>
      <c r="S17" s="33">
        <f t="shared" si="29"/>
        <v>0</v>
      </c>
      <c r="T17" s="33">
        <f t="shared" si="29"/>
        <v>0</v>
      </c>
      <c r="U17" s="33">
        <f t="shared" si="29"/>
        <v>0</v>
      </c>
      <c r="V17" s="33">
        <f t="shared" si="29"/>
        <v>0</v>
      </c>
      <c r="W17" s="33">
        <f t="shared" si="29"/>
        <v>0</v>
      </c>
      <c r="X17" s="75">
        <f t="shared" si="29"/>
        <v>0</v>
      </c>
    </row>
    <row r="18" spans="1:24" s="8" customFormat="1" ht="19.5" customHeight="1" thickBot="1">
      <c r="A18" s="416">
        <v>9</v>
      </c>
      <c r="B18" s="417">
        <v>32003</v>
      </c>
      <c r="C18" s="246" t="s">
        <v>55</v>
      </c>
      <c r="D18" s="364">
        <f t="shared" ref="D18" si="36">SUM(E18:J18)</f>
        <v>3908032</v>
      </c>
      <c r="E18" s="365"/>
      <c r="F18" s="365">
        <f>AMPOP!E20</f>
        <v>3908032</v>
      </c>
      <c r="G18" s="366"/>
      <c r="H18" s="366"/>
      <c r="I18" s="366"/>
      <c r="J18" s="367"/>
      <c r="K18" s="247">
        <f t="shared" ref="K18" si="37">SUM(L18:Q18)</f>
        <v>0</v>
      </c>
      <c r="L18" s="248"/>
      <c r="M18" s="248">
        <f>AMPOP!F20</f>
        <v>0</v>
      </c>
      <c r="N18" s="249"/>
      <c r="O18" s="249"/>
      <c r="P18" s="249"/>
      <c r="Q18" s="250"/>
      <c r="R18" s="247">
        <f t="shared" ref="R18" si="38">SUM(S18:X18)</f>
        <v>0</v>
      </c>
      <c r="S18" s="248"/>
      <c r="T18" s="248">
        <f>AMPOP!G20</f>
        <v>0</v>
      </c>
      <c r="U18" s="249"/>
      <c r="V18" s="249"/>
      <c r="W18" s="249"/>
      <c r="X18" s="250"/>
    </row>
  </sheetData>
  <mergeCells count="26">
    <mergeCell ref="A3:B5"/>
    <mergeCell ref="C3:C5"/>
    <mergeCell ref="D3:J3"/>
    <mergeCell ref="D4:D5"/>
    <mergeCell ref="G4:G5"/>
    <mergeCell ref="I4:I5"/>
    <mergeCell ref="J4:J5"/>
    <mergeCell ref="H4:H5"/>
    <mergeCell ref="E4:E5"/>
    <mergeCell ref="F4:F5"/>
    <mergeCell ref="K3:Q3"/>
    <mergeCell ref="K4:K5"/>
    <mergeCell ref="N4:N5"/>
    <mergeCell ref="P4:P5"/>
    <mergeCell ref="Q4:Q5"/>
    <mergeCell ref="O4:O5"/>
    <mergeCell ref="L4:L5"/>
    <mergeCell ref="M4:M5"/>
    <mergeCell ref="R3:X3"/>
    <mergeCell ref="R4:R5"/>
    <mergeCell ref="U4:U5"/>
    <mergeCell ref="W4:W5"/>
    <mergeCell ref="X4:X5"/>
    <mergeCell ref="V4:V5"/>
    <mergeCell ref="S4:S5"/>
    <mergeCell ref="T4:T5"/>
  </mergeCells>
  <pageMargins left="0.7" right="0.7" top="0.75" bottom="0.75" header="0.3" footer="0.3"/>
  <pageSetup paperSize="9" orientation="portrait" r:id="rId1"/>
  <ignoredErrors>
    <ignoredError sqref="S11:T11 R17 E11:F11 D17 E10:F10 H10:J10 H11:J11 D18:E18 G18:J18 V10:X11 R18:S18 U18:X18 S10:T10" evalError="1"/>
    <ignoredError sqref="A9" numberStoredAsText="1"/>
    <ignoredError sqref="D9 R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2"/>
  <sheetViews>
    <sheetView workbookViewId="0">
      <selection activeCell="B12" sqref="B12:B13"/>
    </sheetView>
  </sheetViews>
  <sheetFormatPr defaultRowHeight="15"/>
  <cols>
    <col min="1" max="1" width="5.140625" customWidth="1"/>
    <col min="2" max="2" width="82" customWidth="1"/>
    <col min="3" max="5" width="13.42578125" customWidth="1"/>
  </cols>
  <sheetData>
    <row r="1" spans="1:5" ht="17.25">
      <c r="A1" s="1" t="s">
        <v>36</v>
      </c>
    </row>
    <row r="3" spans="1:5" s="53" customFormat="1" ht="14.25">
      <c r="A3" s="2" t="s">
        <v>37</v>
      </c>
    </row>
    <row r="5" spans="1:5">
      <c r="A5" s="21"/>
      <c r="B5" s="21"/>
      <c r="C5" s="21" t="s">
        <v>0</v>
      </c>
      <c r="D5" s="21" t="s">
        <v>19</v>
      </c>
      <c r="E5" s="21" t="s">
        <v>290</v>
      </c>
    </row>
    <row r="6" spans="1:5" ht="20.25" customHeight="1">
      <c r="A6" s="20">
        <v>1</v>
      </c>
      <c r="B6" s="54" t="s">
        <v>38</v>
      </c>
      <c r="C6" s="180">
        <f>AMPOP!E6</f>
        <v>4460261.716</v>
      </c>
      <c r="D6" s="180">
        <f>AMPOP!F6</f>
        <v>1082395.4539999999</v>
      </c>
      <c r="E6" s="180">
        <f>AMPOP!G6</f>
        <v>1573311.8159999999</v>
      </c>
    </row>
    <row r="7" spans="1:5" ht="19.5" customHeight="1">
      <c r="A7" s="491">
        <v>2</v>
      </c>
      <c r="B7" s="56" t="s">
        <v>39</v>
      </c>
      <c r="C7" s="52">
        <v>0</v>
      </c>
      <c r="D7" s="52">
        <v>0</v>
      </c>
      <c r="E7" s="52">
        <v>0</v>
      </c>
    </row>
    <row r="8" spans="1:5" ht="25.5" customHeight="1">
      <c r="A8" s="491"/>
      <c r="B8" s="56" t="s">
        <v>40</v>
      </c>
      <c r="C8" s="52">
        <f>C9+C10</f>
        <v>0</v>
      </c>
      <c r="D8" s="52">
        <f>D9+D10</f>
        <v>0</v>
      </c>
      <c r="E8" s="52">
        <f>E9+E10</f>
        <v>0</v>
      </c>
    </row>
    <row r="9" spans="1:5" ht="18.75" customHeight="1">
      <c r="A9" s="20">
        <v>2.1</v>
      </c>
      <c r="B9" s="56" t="s">
        <v>41</v>
      </c>
      <c r="C9" s="55">
        <v>0</v>
      </c>
      <c r="D9" s="55">
        <v>0</v>
      </c>
      <c r="E9" s="55">
        <v>0</v>
      </c>
    </row>
    <row r="10" spans="1:5" ht="20.25" customHeight="1">
      <c r="A10" s="20">
        <v>2.2000000000000002</v>
      </c>
      <c r="B10" s="56" t="s">
        <v>42</v>
      </c>
      <c r="C10" s="55">
        <v>0</v>
      </c>
      <c r="D10" s="55">
        <v>0</v>
      </c>
      <c r="E10" s="55">
        <v>0</v>
      </c>
    </row>
    <row r="11" spans="1:5" ht="36" customHeight="1">
      <c r="A11" s="491">
        <v>3</v>
      </c>
      <c r="B11" s="56" t="s">
        <v>43</v>
      </c>
      <c r="C11" s="492">
        <f>C6+C8</f>
        <v>4460261.716</v>
      </c>
      <c r="D11" s="492">
        <f>D6+D8</f>
        <v>1082395.4539999999</v>
      </c>
      <c r="E11" s="492">
        <f>E6+E8</f>
        <v>1573311.8159999999</v>
      </c>
    </row>
    <row r="12" spans="1:5">
      <c r="A12" s="491"/>
      <c r="B12" s="52" t="s">
        <v>44</v>
      </c>
      <c r="C12" s="492"/>
      <c r="D12" s="492"/>
      <c r="E12" s="492"/>
    </row>
  </sheetData>
  <mergeCells count="5">
    <mergeCell ref="A7:A8"/>
    <mergeCell ref="A11:A12"/>
    <mergeCell ref="C11:C12"/>
    <mergeCell ref="D11:D12"/>
    <mergeCell ref="E11:E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18"/>
  <sheetViews>
    <sheetView topLeftCell="A10" zoomScale="90" zoomScaleNormal="90" workbookViewId="0">
      <selection activeCell="D25" sqref="D25"/>
    </sheetView>
  </sheetViews>
  <sheetFormatPr defaultRowHeight="15"/>
  <cols>
    <col min="1" max="1" width="10.42578125" customWidth="1"/>
    <col min="2" max="2" width="12.7109375" customWidth="1"/>
    <col min="3" max="3" width="60.7109375" customWidth="1"/>
    <col min="4" max="4" width="16.28515625" customWidth="1"/>
    <col min="5" max="5" width="15.7109375" customWidth="1"/>
    <col min="6" max="6" width="16.42578125" customWidth="1"/>
  </cols>
  <sheetData>
    <row r="2" spans="1:6" s="60" customFormat="1" ht="15.75">
      <c r="A2" s="62" t="s">
        <v>50</v>
      </c>
      <c r="B2" s="61"/>
      <c r="C2" s="61"/>
      <c r="D2" s="61"/>
      <c r="E2" s="61"/>
      <c r="F2" s="61"/>
    </row>
    <row r="3" spans="1:6" ht="16.5" thickBot="1">
      <c r="A3" s="58"/>
      <c r="B3" s="58"/>
      <c r="C3" s="58"/>
      <c r="D3" s="58"/>
      <c r="E3" s="58"/>
      <c r="F3" s="58"/>
    </row>
    <row r="4" spans="1:6" s="59" customFormat="1" ht="24" customHeight="1">
      <c r="A4" s="493" t="s">
        <v>49</v>
      </c>
      <c r="B4" s="494"/>
      <c r="C4" s="229" t="s">
        <v>48</v>
      </c>
      <c r="D4" s="495" t="s">
        <v>331</v>
      </c>
      <c r="E4" s="495" t="s">
        <v>332</v>
      </c>
      <c r="F4" s="497" t="s">
        <v>333</v>
      </c>
    </row>
    <row r="5" spans="1:6" s="59" customFormat="1" ht="24" customHeight="1">
      <c r="A5" s="230" t="s">
        <v>47</v>
      </c>
      <c r="B5" s="63" t="s">
        <v>46</v>
      </c>
      <c r="C5" s="64"/>
      <c r="D5" s="496"/>
      <c r="E5" s="496"/>
      <c r="F5" s="498"/>
    </row>
    <row r="6" spans="1:6" s="59" customFormat="1" ht="38.25" customHeight="1" thickBot="1">
      <c r="A6" s="231"/>
      <c r="B6" s="214"/>
      <c r="C6" s="142" t="s">
        <v>45</v>
      </c>
      <c r="D6" s="89">
        <f>D7+D9+D17</f>
        <v>4460261.716</v>
      </c>
      <c r="E6" s="89">
        <f t="shared" ref="E6:F6" si="0">E7+E9+E17</f>
        <v>1082395.4539999999</v>
      </c>
      <c r="F6" s="89">
        <f t="shared" si="0"/>
        <v>1573311.8159999999</v>
      </c>
    </row>
    <row r="7" spans="1:6" s="59" customFormat="1" ht="38.25" customHeight="1" thickBot="1">
      <c r="A7" s="284">
        <v>1016</v>
      </c>
      <c r="B7" s="283"/>
      <c r="C7" s="390" t="s">
        <v>343</v>
      </c>
      <c r="D7" s="146">
        <f>D8</f>
        <v>34886.400000000001</v>
      </c>
      <c r="E7" s="146">
        <f t="shared" ref="E7:F7" si="1">E8</f>
        <v>47968.9</v>
      </c>
      <c r="F7" s="380">
        <f t="shared" si="1"/>
        <v>17443.2</v>
      </c>
    </row>
    <row r="8" spans="1:6" s="59" customFormat="1" ht="38.25" customHeight="1" thickBot="1">
      <c r="A8" s="391"/>
      <c r="B8" s="392">
        <v>11005</v>
      </c>
      <c r="C8" s="344" t="s">
        <v>342</v>
      </c>
      <c r="D8" s="143">
        <f>AMPOP!E10</f>
        <v>34886.400000000001</v>
      </c>
      <c r="E8" s="143">
        <f>AMPOP!F10</f>
        <v>47968.9</v>
      </c>
      <c r="F8" s="280">
        <f>AMPOP!G10</f>
        <v>17443.2</v>
      </c>
    </row>
    <row r="9" spans="1:6" ht="38.25" customHeight="1" thickBot="1">
      <c r="A9" s="284" t="s">
        <v>28</v>
      </c>
      <c r="B9" s="283"/>
      <c r="C9" s="145" t="s">
        <v>29</v>
      </c>
      <c r="D9" s="146">
        <f>SUM(D10:D16)</f>
        <v>517343.31599999999</v>
      </c>
      <c r="E9" s="146">
        <f t="shared" ref="E9:F9" si="2">SUM(E10:E16)</f>
        <v>1034426.554</v>
      </c>
      <c r="F9" s="380">
        <f t="shared" si="2"/>
        <v>1555868.6159999999</v>
      </c>
    </row>
    <row r="10" spans="1:6">
      <c r="A10" s="285"/>
      <c r="B10" s="287">
        <v>11011</v>
      </c>
      <c r="C10" s="209" t="s">
        <v>52</v>
      </c>
      <c r="D10" s="278">
        <f>AMPOP!E12</f>
        <v>114522.72</v>
      </c>
      <c r="E10" s="278">
        <f>AMPOP!F12</f>
        <v>109585.058</v>
      </c>
      <c r="F10" s="279">
        <f>AMPOP!G12</f>
        <v>105028.32</v>
      </c>
    </row>
    <row r="11" spans="1:6" s="57" customFormat="1" ht="15.75" customHeight="1">
      <c r="A11" s="286"/>
      <c r="B11" s="289">
        <v>11012</v>
      </c>
      <c r="C11" s="84" t="s">
        <v>53</v>
      </c>
      <c r="D11" s="143">
        <f>AMPOP!E13</f>
        <v>116656.89599999999</v>
      </c>
      <c r="E11" s="143">
        <f>AMPOP!F13</f>
        <v>115372.89599999999</v>
      </c>
      <c r="F11" s="280">
        <f>AMPOP!G13</f>
        <v>108196.89599999999</v>
      </c>
    </row>
    <row r="12" spans="1:6" s="19" customFormat="1" ht="35.25" customHeight="1">
      <c r="A12" s="286"/>
      <c r="B12" s="289">
        <v>11013</v>
      </c>
      <c r="C12" s="73" t="s">
        <v>51</v>
      </c>
      <c r="D12" s="143">
        <f>AMPOP!E14</f>
        <v>4977.5</v>
      </c>
      <c r="E12" s="143">
        <f>AMPOP!F14</f>
        <v>15679.6</v>
      </c>
      <c r="F12" s="280">
        <f>AMPOP!G14</f>
        <v>12752.8</v>
      </c>
    </row>
    <row r="13" spans="1:6" s="19" customFormat="1" ht="36" customHeight="1">
      <c r="A13" s="286"/>
      <c r="B13" s="289">
        <v>11014</v>
      </c>
      <c r="C13" s="73" t="s">
        <v>372</v>
      </c>
      <c r="D13" s="143">
        <f>AMPOP!E15</f>
        <v>3376.3</v>
      </c>
      <c r="E13" s="143">
        <f>AMPOP!F15</f>
        <v>11409.6</v>
      </c>
      <c r="F13" s="280">
        <f>AMPOP!G15</f>
        <v>10883.1</v>
      </c>
    </row>
    <row r="14" spans="1:6" s="19" customFormat="1" ht="35.25" customHeight="1">
      <c r="A14" s="286"/>
      <c r="B14" s="289">
        <v>11015</v>
      </c>
      <c r="C14" s="73" t="s">
        <v>287</v>
      </c>
      <c r="D14" s="143">
        <f>AMPOP!E16</f>
        <v>48207.9</v>
      </c>
      <c r="E14" s="143">
        <f>AMPOP!F16</f>
        <v>47158.9</v>
      </c>
      <c r="F14" s="280">
        <f>AMPOP!G16</f>
        <v>0</v>
      </c>
    </row>
    <row r="15" spans="1:6" s="19" customFormat="1" ht="42" customHeight="1">
      <c r="A15" s="286"/>
      <c r="B15" s="290">
        <v>11016</v>
      </c>
      <c r="C15" s="73" t="s">
        <v>54</v>
      </c>
      <c r="D15" s="143">
        <f>AMPOP!E17</f>
        <v>207174</v>
      </c>
      <c r="E15" s="143">
        <f>AMPOP!F17</f>
        <v>712792.5</v>
      </c>
      <c r="F15" s="280">
        <f>AMPOP!G17</f>
        <v>1296579.5</v>
      </c>
    </row>
    <row r="16" spans="1:6" s="19" customFormat="1" ht="31.5" customHeight="1" thickBot="1">
      <c r="A16" s="292"/>
      <c r="B16" s="291">
        <v>11017</v>
      </c>
      <c r="C16" s="210" t="s">
        <v>310</v>
      </c>
      <c r="D16" s="281">
        <f>AMPOP!E18</f>
        <v>22428</v>
      </c>
      <c r="E16" s="281">
        <f>AMPOP!F18</f>
        <v>22428</v>
      </c>
      <c r="F16" s="282">
        <f>AMPOP!G18</f>
        <v>22428</v>
      </c>
    </row>
    <row r="17" spans="1:6" ht="27.75" customHeight="1" thickBot="1">
      <c r="A17" s="293" t="s">
        <v>30</v>
      </c>
      <c r="B17" s="222"/>
      <c r="C17" s="147" t="s">
        <v>31</v>
      </c>
      <c r="D17" s="393">
        <f>SUM(D18:D18)</f>
        <v>3908032</v>
      </c>
      <c r="E17" s="394">
        <f>SUM(E18:E18)</f>
        <v>0</v>
      </c>
      <c r="F17" s="395">
        <f>SUM(F18:F18)</f>
        <v>0</v>
      </c>
    </row>
    <row r="18" spans="1:6" ht="22.5" customHeight="1" thickBot="1">
      <c r="A18" s="226"/>
      <c r="B18" s="227">
        <v>32003</v>
      </c>
      <c r="C18" s="228" t="s">
        <v>55</v>
      </c>
      <c r="D18" s="223">
        <f>AMPOP!E20</f>
        <v>3908032</v>
      </c>
      <c r="E18" s="224">
        <f>AMPOP!F20</f>
        <v>0</v>
      </c>
      <c r="F18" s="225">
        <f>AMPOP!G20</f>
        <v>0</v>
      </c>
    </row>
  </sheetData>
  <mergeCells count="4">
    <mergeCell ref="A4:B4"/>
    <mergeCell ref="D4:D5"/>
    <mergeCell ref="E4:E5"/>
    <mergeCell ref="F4:F5"/>
  </mergeCells>
  <hyperlinks>
    <hyperlink ref="A2" location="_ftn1" display="_ftn1"/>
    <hyperlink ref="A4" location="_ftn1" display="_ftn1"/>
  </hyperlinks>
  <pageMargins left="0.7" right="0.7" top="0.75" bottom="0.75" header="0.3" footer="0.3"/>
  <pageSetup paperSize="9" orientation="portrait" verticalDpi="0" r:id="rId1"/>
  <ignoredErrors>
    <ignoredError sqref="A17 A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T32"/>
  <sheetViews>
    <sheetView zoomScale="90" zoomScaleNormal="90" workbookViewId="0">
      <pane xSplit="3" topLeftCell="D1" activePane="topRight" state="frozen"/>
      <selection pane="topRight" activeCell="B14" sqref="B14"/>
    </sheetView>
  </sheetViews>
  <sheetFormatPr defaultRowHeight="15"/>
  <cols>
    <col min="1" max="1" width="6.42578125" style="7" customWidth="1"/>
    <col min="2" max="2" width="9.7109375" style="22" customWidth="1"/>
    <col min="3" max="3" width="68" style="13" customWidth="1"/>
    <col min="4" max="4" width="11.85546875" style="159" customWidth="1"/>
    <col min="5" max="5" width="12.7109375" style="160" customWidth="1"/>
    <col min="6" max="6" width="8.85546875" style="160" hidden="1" customWidth="1"/>
    <col min="7" max="7" width="9" style="160" hidden="1" customWidth="1"/>
    <col min="8" max="8" width="7.7109375" style="160" hidden="1" customWidth="1"/>
    <col min="9" max="9" width="9.28515625" style="161" hidden="1" customWidth="1"/>
    <col min="10" max="10" width="10.5703125" style="161" hidden="1" customWidth="1"/>
    <col min="11" max="11" width="9.28515625" style="161" hidden="1" customWidth="1"/>
    <col min="12" max="12" width="11.5703125" style="161" hidden="1" customWidth="1"/>
    <col min="13" max="13" width="9.85546875" style="161" hidden="1" customWidth="1"/>
    <col min="14" max="14" width="9.7109375" style="162" hidden="1" customWidth="1"/>
    <col min="15" max="15" width="10.140625" style="162" hidden="1" customWidth="1"/>
    <col min="16" max="16" width="12.5703125" style="159" customWidth="1"/>
    <col min="17" max="17" width="12" style="160" customWidth="1"/>
    <col min="18" max="18" width="9.85546875" style="160" hidden="1" customWidth="1"/>
    <col min="19" max="19" width="9" style="160" hidden="1" customWidth="1"/>
    <col min="20" max="20" width="7.7109375" style="160" hidden="1" customWidth="1"/>
    <col min="21" max="21" width="9.28515625" style="161" hidden="1" customWidth="1"/>
    <col min="22" max="22" width="12" style="161" hidden="1" customWidth="1"/>
    <col min="23" max="23" width="9.28515625" style="161" hidden="1" customWidth="1"/>
    <col min="24" max="24" width="10.28515625" style="161" hidden="1" customWidth="1"/>
    <col min="25" max="25" width="9.7109375" style="161" hidden="1" customWidth="1"/>
    <col min="26" max="26" width="9.85546875" style="162" hidden="1" customWidth="1"/>
    <col min="27" max="27" width="5.28515625" style="162" hidden="1" customWidth="1"/>
    <col min="28" max="28" width="12" style="148" customWidth="1"/>
    <col min="29" max="29" width="13" style="148" customWidth="1"/>
    <col min="30" max="30" width="9" style="26" hidden="1" customWidth="1"/>
    <col min="31" max="31" width="9.5703125" style="26" hidden="1" customWidth="1"/>
    <col min="32" max="32" width="7.7109375" style="26" hidden="1" customWidth="1"/>
    <col min="33" max="33" width="9.28515625" style="26" hidden="1" customWidth="1"/>
    <col min="34" max="34" width="11.7109375" style="26" hidden="1" customWidth="1"/>
    <col min="35" max="35" width="9.28515625" style="26" hidden="1" customWidth="1"/>
    <col min="36" max="37" width="10.28515625" style="26" hidden="1" customWidth="1"/>
    <col min="38" max="38" width="9.85546875" style="26" hidden="1" customWidth="1"/>
    <col min="39" max="39" width="1.140625" style="26" hidden="1" customWidth="1"/>
  </cols>
  <sheetData>
    <row r="1" spans="1:46" s="1" customFormat="1" ht="39" customHeight="1">
      <c r="A1" s="502" t="s">
        <v>7</v>
      </c>
      <c r="B1" s="502"/>
      <c r="C1" s="502"/>
      <c r="D1" s="148"/>
      <c r="E1" s="149"/>
      <c r="F1" s="149"/>
      <c r="G1" s="149"/>
      <c r="H1" s="149"/>
      <c r="I1" s="150"/>
      <c r="J1" s="150"/>
      <c r="K1" s="150"/>
      <c r="L1" s="150"/>
      <c r="M1" s="150"/>
      <c r="N1" s="151"/>
      <c r="O1" s="151"/>
      <c r="P1" s="148"/>
      <c r="Q1" s="149"/>
      <c r="R1" s="149"/>
      <c r="S1" s="149"/>
      <c r="T1" s="149"/>
      <c r="U1" s="150"/>
      <c r="V1" s="150"/>
      <c r="W1" s="150"/>
      <c r="X1" s="150"/>
      <c r="Y1" s="150"/>
      <c r="Z1" s="151"/>
      <c r="AA1" s="151"/>
      <c r="AB1" s="148"/>
      <c r="AC1" s="152"/>
      <c r="AD1" s="28"/>
      <c r="AE1" s="28"/>
      <c r="AF1" s="28"/>
      <c r="AG1" s="28"/>
      <c r="AH1" s="28"/>
      <c r="AI1" s="28"/>
      <c r="AJ1" s="28"/>
      <c r="AK1" s="28"/>
      <c r="AL1" s="28"/>
      <c r="AM1" s="28"/>
    </row>
    <row r="2" spans="1:46" s="1" customFormat="1" ht="6.75" customHeight="1" thickBot="1">
      <c r="A2" s="6"/>
      <c r="B2" s="17"/>
      <c r="C2" s="12"/>
      <c r="D2" s="148"/>
      <c r="E2" s="149"/>
      <c r="F2" s="149"/>
      <c r="G2" s="149"/>
      <c r="H2" s="149"/>
      <c r="I2" s="150"/>
      <c r="J2" s="150"/>
      <c r="K2" s="150"/>
      <c r="L2" s="150"/>
      <c r="M2" s="150"/>
      <c r="N2" s="151"/>
      <c r="O2" s="151"/>
      <c r="P2" s="148"/>
      <c r="Q2" s="149"/>
      <c r="R2" s="149"/>
      <c r="S2" s="149"/>
      <c r="T2" s="149"/>
      <c r="U2" s="150"/>
      <c r="V2" s="150"/>
      <c r="W2" s="150"/>
      <c r="X2" s="150"/>
      <c r="Y2" s="150"/>
      <c r="Z2" s="151"/>
      <c r="AA2" s="151"/>
      <c r="AB2" s="148"/>
      <c r="AC2" s="152"/>
      <c r="AD2" s="28"/>
      <c r="AE2" s="28"/>
      <c r="AF2" s="28"/>
      <c r="AG2" s="28"/>
      <c r="AH2" s="28"/>
      <c r="AI2" s="28"/>
      <c r="AJ2" s="28"/>
      <c r="AK2" s="28"/>
      <c r="AL2" s="28"/>
      <c r="AM2" s="28"/>
    </row>
    <row r="3" spans="1:46" ht="32.25" customHeight="1" thickBot="1">
      <c r="A3" s="471" t="s">
        <v>1</v>
      </c>
      <c r="B3" s="472"/>
      <c r="C3" s="508" t="s">
        <v>32</v>
      </c>
      <c r="D3" s="510" t="s">
        <v>281</v>
      </c>
      <c r="E3" s="511"/>
      <c r="F3" s="511"/>
      <c r="G3" s="511"/>
      <c r="H3" s="511"/>
      <c r="I3" s="511"/>
      <c r="J3" s="511"/>
      <c r="K3" s="511"/>
      <c r="L3" s="511"/>
      <c r="M3" s="511"/>
      <c r="N3" s="511"/>
      <c r="O3" s="512"/>
      <c r="P3" s="513" t="s">
        <v>282</v>
      </c>
      <c r="Q3" s="514"/>
      <c r="R3" s="514"/>
      <c r="S3" s="514"/>
      <c r="T3" s="514"/>
      <c r="U3" s="514"/>
      <c r="V3" s="514"/>
      <c r="W3" s="514"/>
      <c r="X3" s="514"/>
      <c r="Y3" s="514"/>
      <c r="Z3" s="514"/>
      <c r="AA3" s="515"/>
      <c r="AB3" s="503" t="s">
        <v>334</v>
      </c>
      <c r="AC3" s="504"/>
      <c r="AD3" s="504"/>
      <c r="AE3" s="504"/>
      <c r="AF3" s="504"/>
      <c r="AG3" s="504"/>
      <c r="AH3" s="504"/>
      <c r="AI3" s="504"/>
      <c r="AJ3" s="504"/>
      <c r="AK3" s="504"/>
      <c r="AL3" s="504"/>
      <c r="AM3" s="505"/>
      <c r="AN3" s="1"/>
      <c r="AO3" s="1"/>
      <c r="AP3" s="1"/>
      <c r="AQ3" s="1"/>
      <c r="AR3" s="1"/>
      <c r="AS3" s="1"/>
      <c r="AT3" s="1"/>
    </row>
    <row r="4" spans="1:46" s="23" customFormat="1" ht="77.25" customHeight="1" thickBot="1">
      <c r="A4" s="506"/>
      <c r="B4" s="507"/>
      <c r="C4" s="509"/>
      <c r="D4" s="319" t="s">
        <v>2</v>
      </c>
      <c r="E4" s="320" t="s">
        <v>8</v>
      </c>
      <c r="F4" s="320" t="s">
        <v>18</v>
      </c>
      <c r="G4" s="321" t="s">
        <v>9</v>
      </c>
      <c r="H4" s="320" t="s">
        <v>10</v>
      </c>
      <c r="I4" s="320" t="s">
        <v>11</v>
      </c>
      <c r="J4" s="320" t="s">
        <v>12</v>
      </c>
      <c r="K4" s="320" t="s">
        <v>17</v>
      </c>
      <c r="L4" s="320" t="s">
        <v>13</v>
      </c>
      <c r="M4" s="320" t="s">
        <v>14</v>
      </c>
      <c r="N4" s="320" t="s">
        <v>16</v>
      </c>
      <c r="O4" s="322" t="s">
        <v>15</v>
      </c>
      <c r="P4" s="323" t="s">
        <v>2</v>
      </c>
      <c r="Q4" s="324" t="s">
        <v>8</v>
      </c>
      <c r="R4" s="324" t="s">
        <v>18</v>
      </c>
      <c r="S4" s="325" t="s">
        <v>9</v>
      </c>
      <c r="T4" s="324" t="s">
        <v>10</v>
      </c>
      <c r="U4" s="324" t="s">
        <v>11</v>
      </c>
      <c r="V4" s="324" t="s">
        <v>12</v>
      </c>
      <c r="W4" s="324" t="s">
        <v>17</v>
      </c>
      <c r="X4" s="324" t="s">
        <v>13</v>
      </c>
      <c r="Y4" s="324" t="s">
        <v>14</v>
      </c>
      <c r="Z4" s="324" t="s">
        <v>16</v>
      </c>
      <c r="AA4" s="326" t="s">
        <v>15</v>
      </c>
      <c r="AB4" s="327" t="s">
        <v>2</v>
      </c>
      <c r="AC4" s="328" t="s">
        <v>8</v>
      </c>
      <c r="AD4" s="318" t="s">
        <v>18</v>
      </c>
      <c r="AE4" s="97" t="s">
        <v>9</v>
      </c>
      <c r="AF4" s="96" t="s">
        <v>10</v>
      </c>
      <c r="AG4" s="96" t="s">
        <v>11</v>
      </c>
      <c r="AH4" s="96" t="s">
        <v>12</v>
      </c>
      <c r="AI4" s="96" t="s">
        <v>17</v>
      </c>
      <c r="AJ4" s="96" t="s">
        <v>13</v>
      </c>
      <c r="AK4" s="96" t="s">
        <v>14</v>
      </c>
      <c r="AL4" s="96" t="s">
        <v>16</v>
      </c>
      <c r="AM4" s="98" t="s">
        <v>15</v>
      </c>
      <c r="AN4" s="1"/>
      <c r="AO4" s="1"/>
      <c r="AP4" s="1"/>
      <c r="AQ4" s="1"/>
      <c r="AR4" s="1"/>
      <c r="AS4" s="1"/>
      <c r="AT4" s="1"/>
    </row>
    <row r="5" spans="1:46" s="19" customFormat="1" ht="23.25" customHeight="1" thickBot="1">
      <c r="A5" s="85"/>
      <c r="B5" s="86"/>
      <c r="C5" s="296"/>
      <c r="D5" s="329">
        <f>D6+D8+D16</f>
        <v>4460261.716</v>
      </c>
      <c r="E5" s="329"/>
      <c r="F5" s="329">
        <f t="shared" ref="F5:AB5" si="0">F6+F8+F16</f>
        <v>0</v>
      </c>
      <c r="G5" s="329">
        <f t="shared" si="0"/>
        <v>0</v>
      </c>
      <c r="H5" s="329">
        <f t="shared" si="0"/>
        <v>74014.008000000002</v>
      </c>
      <c r="I5" s="329">
        <f t="shared" si="0"/>
        <v>462587.55</v>
      </c>
      <c r="J5" s="329">
        <f t="shared" si="0"/>
        <v>129524.51400000001</v>
      </c>
      <c r="K5" s="329">
        <f t="shared" si="0"/>
        <v>55510.505999999994</v>
      </c>
      <c r="L5" s="329">
        <f t="shared" si="0"/>
        <v>222042.02399999998</v>
      </c>
      <c r="M5" s="329">
        <f t="shared" si="0"/>
        <v>74014.008000000002</v>
      </c>
      <c r="N5" s="329">
        <f t="shared" si="0"/>
        <v>407077.04399999999</v>
      </c>
      <c r="O5" s="329">
        <f t="shared" si="0"/>
        <v>3521885.3619999997</v>
      </c>
      <c r="P5" s="329">
        <f t="shared" si="0"/>
        <v>1082395.4539999999</v>
      </c>
      <c r="Q5" s="329"/>
      <c r="R5" s="329">
        <f t="shared" si="0"/>
        <v>0</v>
      </c>
      <c r="S5" s="329">
        <f t="shared" si="0"/>
        <v>0</v>
      </c>
      <c r="T5" s="329">
        <f t="shared" si="0"/>
        <v>74014.008000000002</v>
      </c>
      <c r="U5" s="329">
        <f t="shared" si="0"/>
        <v>462587.55</v>
      </c>
      <c r="V5" s="329">
        <f t="shared" si="0"/>
        <v>129524.51400000001</v>
      </c>
      <c r="W5" s="329">
        <f t="shared" si="0"/>
        <v>55510.505999999994</v>
      </c>
      <c r="X5" s="329">
        <f t="shared" si="0"/>
        <v>222042.02399999998</v>
      </c>
      <c r="Y5" s="329">
        <f t="shared" si="0"/>
        <v>74014.008000000002</v>
      </c>
      <c r="Z5" s="329">
        <f t="shared" si="0"/>
        <v>407077.04399999999</v>
      </c>
      <c r="AA5" s="329">
        <f t="shared" si="0"/>
        <v>4504771.0860000001</v>
      </c>
      <c r="AB5" s="329">
        <f t="shared" si="0"/>
        <v>1573311.8159999999</v>
      </c>
      <c r="AC5" s="329"/>
      <c r="AD5" s="403" t="e">
        <f>#REF!+#REF!+#REF!+#REF!+AC8+#REF!</f>
        <v>#REF!</v>
      </c>
      <c r="AE5" s="404" t="e">
        <f>#REF!+#REF!+#REF!+#REF!+AD8+#REF!</f>
        <v>#REF!</v>
      </c>
      <c r="AF5" s="404" t="e">
        <f>#REF!+#REF!+#REF!+#REF!+AE8+#REF!</f>
        <v>#REF!</v>
      </c>
      <c r="AG5" s="404" t="e">
        <f>#REF!+#REF!+#REF!+#REF!+AF8+#REF!</f>
        <v>#REF!</v>
      </c>
      <c r="AH5" s="404" t="e">
        <f>#REF!+#REF!+#REF!+#REF!+AG8+#REF!</f>
        <v>#REF!</v>
      </c>
      <c r="AI5" s="404" t="e">
        <f>#REF!+#REF!+#REF!+#REF!+AH8+#REF!</f>
        <v>#REF!</v>
      </c>
      <c r="AJ5" s="404" t="e">
        <f>#REF!+#REF!+#REF!+#REF!+AI8+#REF!</f>
        <v>#REF!</v>
      </c>
      <c r="AK5" s="404" t="e">
        <f>#REF!+#REF!+#REF!+#REF!+AJ8+#REF!</f>
        <v>#REF!</v>
      </c>
      <c r="AL5" s="404" t="e">
        <f>#REF!+#REF!+#REF!+#REF!+AK8+#REF!</f>
        <v>#REF!</v>
      </c>
      <c r="AM5" s="405" t="e">
        <f>#REF!+#REF!+#REF!+#REF!+AL8+#REF!</f>
        <v>#REF!</v>
      </c>
      <c r="AN5" s="1"/>
      <c r="AO5" s="1"/>
      <c r="AP5" s="1"/>
      <c r="AQ5" s="1"/>
      <c r="AR5" s="1"/>
      <c r="AS5" s="1"/>
      <c r="AT5" s="1"/>
    </row>
    <row r="6" spans="1:46" s="31" customFormat="1" ht="32.25" customHeight="1" thickBot="1">
      <c r="A6" s="300">
        <v>1016</v>
      </c>
      <c r="B6" s="144"/>
      <c r="C6" s="147" t="s">
        <v>343</v>
      </c>
      <c r="D6" s="396">
        <f>D7</f>
        <v>34886.400000000001</v>
      </c>
      <c r="E6" s="397">
        <f t="shared" ref="E6:AC6" si="1">E7</f>
        <v>34886.400000000001</v>
      </c>
      <c r="F6" s="398">
        <f t="shared" si="1"/>
        <v>0</v>
      </c>
      <c r="G6" s="396">
        <f t="shared" si="1"/>
        <v>0</v>
      </c>
      <c r="H6" s="396">
        <f t="shared" si="1"/>
        <v>0</v>
      </c>
      <c r="I6" s="396">
        <f t="shared" si="1"/>
        <v>0</v>
      </c>
      <c r="J6" s="396">
        <f t="shared" si="1"/>
        <v>0</v>
      </c>
      <c r="K6" s="396">
        <f t="shared" si="1"/>
        <v>0</v>
      </c>
      <c r="L6" s="396">
        <f t="shared" si="1"/>
        <v>0</v>
      </c>
      <c r="M6" s="396">
        <f t="shared" si="1"/>
        <v>0</v>
      </c>
      <c r="N6" s="396">
        <f t="shared" si="1"/>
        <v>0</v>
      </c>
      <c r="O6" s="399">
        <f t="shared" si="1"/>
        <v>95937.8</v>
      </c>
      <c r="P6" s="396">
        <f t="shared" si="1"/>
        <v>47968.9</v>
      </c>
      <c r="Q6" s="397">
        <f t="shared" si="1"/>
        <v>47968.9</v>
      </c>
      <c r="R6" s="398">
        <f t="shared" si="1"/>
        <v>0</v>
      </c>
      <c r="S6" s="396">
        <f t="shared" si="1"/>
        <v>0</v>
      </c>
      <c r="T6" s="396">
        <f t="shared" si="1"/>
        <v>0</v>
      </c>
      <c r="U6" s="396">
        <f t="shared" si="1"/>
        <v>0</v>
      </c>
      <c r="V6" s="396">
        <f t="shared" si="1"/>
        <v>0</v>
      </c>
      <c r="W6" s="396">
        <f t="shared" si="1"/>
        <v>0</v>
      </c>
      <c r="X6" s="396">
        <f t="shared" si="1"/>
        <v>0</v>
      </c>
      <c r="Y6" s="396">
        <f t="shared" si="1"/>
        <v>0</v>
      </c>
      <c r="Z6" s="396">
        <f t="shared" si="1"/>
        <v>0</v>
      </c>
      <c r="AA6" s="399">
        <f t="shared" si="1"/>
        <v>34886.400000000001</v>
      </c>
      <c r="AB6" s="396">
        <f t="shared" si="1"/>
        <v>17443.2</v>
      </c>
      <c r="AC6" s="397">
        <f t="shared" si="1"/>
        <v>17443.2</v>
      </c>
      <c r="AD6" s="400" t="e">
        <f>AD7+AD8+AD14+#REF!+AD15+#REF!+#REF!+#REF!+#REF!</f>
        <v>#REF!</v>
      </c>
      <c r="AE6" s="401" t="e">
        <f>AE7+AE8+AE14+#REF!+AE15+#REF!+#REF!+#REF!+#REF!</f>
        <v>#REF!</v>
      </c>
      <c r="AF6" s="401" t="e">
        <f>AF7+AF8+AF14+#REF!+AF15+#REF!+#REF!+#REF!+#REF!</f>
        <v>#REF!</v>
      </c>
      <c r="AG6" s="401" t="e">
        <f>AG7+AG8+AG14+#REF!+AG15+#REF!+#REF!+#REF!+#REF!</f>
        <v>#REF!</v>
      </c>
      <c r="AH6" s="401" t="e">
        <f>AH7+AH8+AH14+#REF!+AH15+#REF!+#REF!+#REF!+#REF!</f>
        <v>#REF!</v>
      </c>
      <c r="AI6" s="401" t="e">
        <f>AI7+AI8+AI14+#REF!+AI15+#REF!+#REF!+#REF!+#REF!</f>
        <v>#REF!</v>
      </c>
      <c r="AJ6" s="401" t="e">
        <f>AJ7+AJ8+AJ14+#REF!+AJ15+#REF!+#REF!+#REF!+#REF!</f>
        <v>#REF!</v>
      </c>
      <c r="AK6" s="401" t="e">
        <f>AK7+AK8+AK14+#REF!+AK15+#REF!+#REF!+#REF!+#REF!</f>
        <v>#REF!</v>
      </c>
      <c r="AL6" s="402" t="e">
        <f>AL7+AL8+AL14+#REF!+AL15+#REF!+#REF!+#REF!+#REF!</f>
        <v>#REF!</v>
      </c>
      <c r="AM6" s="95"/>
      <c r="AN6" s="1"/>
      <c r="AO6" s="1"/>
      <c r="AP6" s="1"/>
      <c r="AQ6" s="1"/>
      <c r="AR6" s="1"/>
      <c r="AS6" s="1"/>
    </row>
    <row r="7" spans="1:46" s="8" customFormat="1" ht="27" customHeight="1" thickBot="1">
      <c r="A7" s="85"/>
      <c r="B7" s="392">
        <v>11005</v>
      </c>
      <c r="C7" s="344" t="s">
        <v>342</v>
      </c>
      <c r="D7" s="294">
        <f t="shared" ref="D7" si="2">E7</f>
        <v>34886.400000000001</v>
      </c>
      <c r="E7" s="295">
        <f>AMPOP!E10</f>
        <v>34886.400000000001</v>
      </c>
      <c r="F7" s="304"/>
      <c r="G7" s="298"/>
      <c r="H7" s="298"/>
      <c r="I7" s="298"/>
      <c r="J7" s="298"/>
      <c r="K7" s="298"/>
      <c r="L7" s="298"/>
      <c r="M7" s="299"/>
      <c r="N7" s="299"/>
      <c r="O7" s="308">
        <f t="shared" ref="O7" si="3">SUM(P7:Z7)</f>
        <v>95937.8</v>
      </c>
      <c r="P7" s="294">
        <f t="shared" ref="P7" si="4">Q7</f>
        <v>47968.9</v>
      </c>
      <c r="Q7" s="295">
        <f>AMPOP!F10</f>
        <v>47968.9</v>
      </c>
      <c r="R7" s="304"/>
      <c r="S7" s="298"/>
      <c r="T7" s="298"/>
      <c r="U7" s="298"/>
      <c r="V7" s="298"/>
      <c r="W7" s="298"/>
      <c r="X7" s="298"/>
      <c r="Y7" s="299"/>
      <c r="Z7" s="299"/>
      <c r="AA7" s="308">
        <f t="shared" ref="AA7" si="5">SUM(AB7:AL7)</f>
        <v>34886.400000000001</v>
      </c>
      <c r="AB7" s="294">
        <f t="shared" ref="AB7" si="6">AC7</f>
        <v>17443.2</v>
      </c>
      <c r="AC7" s="310">
        <f>AMPOP!G10</f>
        <v>17443.2</v>
      </c>
      <c r="AD7" s="93"/>
      <c r="AE7" s="46"/>
      <c r="AF7" s="46"/>
      <c r="AG7" s="46"/>
      <c r="AH7" s="46"/>
      <c r="AI7" s="46"/>
      <c r="AJ7" s="46"/>
      <c r="AK7" s="47"/>
      <c r="AL7" s="48"/>
      <c r="AM7" s="95"/>
      <c r="AN7" s="1"/>
      <c r="AO7" s="1"/>
      <c r="AP7" s="1"/>
      <c r="AQ7" s="1"/>
      <c r="AR7" s="1"/>
      <c r="AS7" s="1"/>
    </row>
    <row r="8" spans="1:46" s="31" customFormat="1" ht="32.25" customHeight="1" thickBot="1">
      <c r="A8" s="300" t="s">
        <v>28</v>
      </c>
      <c r="B8" s="144"/>
      <c r="C8" s="145" t="s">
        <v>29</v>
      </c>
      <c r="D8" s="306">
        <f t="shared" ref="D8:D17" si="7">E8</f>
        <v>517343.31599999999</v>
      </c>
      <c r="E8" s="302">
        <f>SUM(E9:E15)</f>
        <v>517343.31599999999</v>
      </c>
      <c r="F8" s="303">
        <f t="shared" ref="F8:AC8" si="8">SUM(F9:F15)</f>
        <v>0</v>
      </c>
      <c r="G8" s="301">
        <f t="shared" si="8"/>
        <v>0</v>
      </c>
      <c r="H8" s="301">
        <f t="shared" si="8"/>
        <v>74014.008000000002</v>
      </c>
      <c r="I8" s="301">
        <f t="shared" si="8"/>
        <v>462587.55</v>
      </c>
      <c r="J8" s="301">
        <f t="shared" si="8"/>
        <v>129524.51400000001</v>
      </c>
      <c r="K8" s="301">
        <f t="shared" si="8"/>
        <v>55510.505999999994</v>
      </c>
      <c r="L8" s="301">
        <f t="shared" si="8"/>
        <v>222042.02399999998</v>
      </c>
      <c r="M8" s="301">
        <f t="shared" si="8"/>
        <v>74014.008000000002</v>
      </c>
      <c r="N8" s="301">
        <f t="shared" si="8"/>
        <v>407077.04399999999</v>
      </c>
      <c r="O8" s="307">
        <f t="shared" si="8"/>
        <v>3425947.5619999999</v>
      </c>
      <c r="P8" s="309">
        <f t="shared" si="8"/>
        <v>1034426.554</v>
      </c>
      <c r="Q8" s="302">
        <f t="shared" si="8"/>
        <v>1034426.554</v>
      </c>
      <c r="R8" s="303">
        <f t="shared" si="8"/>
        <v>0</v>
      </c>
      <c r="S8" s="301">
        <f t="shared" si="8"/>
        <v>0</v>
      </c>
      <c r="T8" s="301">
        <f t="shared" si="8"/>
        <v>74014.008000000002</v>
      </c>
      <c r="U8" s="301">
        <f t="shared" si="8"/>
        <v>462587.55</v>
      </c>
      <c r="V8" s="301">
        <f t="shared" si="8"/>
        <v>129524.51400000001</v>
      </c>
      <c r="W8" s="301">
        <f t="shared" si="8"/>
        <v>55510.505999999994</v>
      </c>
      <c r="X8" s="301">
        <f t="shared" si="8"/>
        <v>222042.02399999998</v>
      </c>
      <c r="Y8" s="301">
        <f t="shared" si="8"/>
        <v>74014.008000000002</v>
      </c>
      <c r="Z8" s="301">
        <f t="shared" si="8"/>
        <v>407077.04399999999</v>
      </c>
      <c r="AA8" s="307">
        <f t="shared" si="8"/>
        <v>4469884.6859999998</v>
      </c>
      <c r="AB8" s="309">
        <f t="shared" si="8"/>
        <v>1555868.6159999999</v>
      </c>
      <c r="AC8" s="302">
        <f t="shared" si="8"/>
        <v>1555868.6159999999</v>
      </c>
      <c r="AD8" s="90" t="e">
        <f>AD9+AD10+AD16+#REF!+AD17+#REF!+#REF!+#REF!+#REF!</f>
        <v>#REF!</v>
      </c>
      <c r="AE8" s="44" t="e">
        <f>AE9+AE10+AE16+#REF!+AE17+#REF!+#REF!+#REF!+#REF!</f>
        <v>#REF!</v>
      </c>
      <c r="AF8" s="44" t="e">
        <f>AF9+AF10+AF16+#REF!+AF17+#REF!+#REF!+#REF!+#REF!</f>
        <v>#REF!</v>
      </c>
      <c r="AG8" s="44" t="e">
        <f>AG9+AG10+AG16+#REF!+AG17+#REF!+#REF!+#REF!+#REF!</f>
        <v>#REF!</v>
      </c>
      <c r="AH8" s="44" t="e">
        <f>AH9+AH10+AH16+#REF!+AH17+#REF!+#REF!+#REF!+#REF!</f>
        <v>#REF!</v>
      </c>
      <c r="AI8" s="44" t="e">
        <f>AI9+AI10+AI16+#REF!+AI17+#REF!+#REF!+#REF!+#REF!</f>
        <v>#REF!</v>
      </c>
      <c r="AJ8" s="44" t="e">
        <f>AJ9+AJ10+AJ16+#REF!+AJ17+#REF!+#REF!+#REF!+#REF!</f>
        <v>#REF!</v>
      </c>
      <c r="AK8" s="44" t="e">
        <f>AK9+AK10+AK16+#REF!+AK17+#REF!+#REF!+#REF!+#REF!</f>
        <v>#REF!</v>
      </c>
      <c r="AL8" s="45" t="e">
        <f>AL9+AL10+AL16+#REF!+AL17+#REF!+#REF!+#REF!+#REF!</f>
        <v>#REF!</v>
      </c>
      <c r="AM8" s="95"/>
      <c r="AN8" s="1"/>
      <c r="AO8" s="1"/>
      <c r="AP8" s="1"/>
      <c r="AQ8" s="1"/>
      <c r="AR8" s="1"/>
      <c r="AS8" s="1"/>
    </row>
    <row r="9" spans="1:46" s="8" customFormat="1" ht="17.25">
      <c r="A9" s="499"/>
      <c r="B9" s="297">
        <v>11011</v>
      </c>
      <c r="C9" s="88" t="s">
        <v>52</v>
      </c>
      <c r="D9" s="294">
        <f t="shared" si="7"/>
        <v>114522.72</v>
      </c>
      <c r="E9" s="295">
        <f>AMPOP!E12</f>
        <v>114522.72</v>
      </c>
      <c r="F9" s="304"/>
      <c r="G9" s="298"/>
      <c r="H9" s="298"/>
      <c r="I9" s="298"/>
      <c r="J9" s="298"/>
      <c r="K9" s="298"/>
      <c r="L9" s="298"/>
      <c r="M9" s="299"/>
      <c r="N9" s="299"/>
      <c r="O9" s="308">
        <f t="shared" ref="O9:O17" si="9">SUM(P9:Z9)</f>
        <v>219170.11600000001</v>
      </c>
      <c r="P9" s="294">
        <f t="shared" ref="P9:P17" si="10">Q9</f>
        <v>109585.058</v>
      </c>
      <c r="Q9" s="295">
        <f>AMPOP!F12</f>
        <v>109585.058</v>
      </c>
      <c r="R9" s="304"/>
      <c r="S9" s="298"/>
      <c r="T9" s="298"/>
      <c r="U9" s="298"/>
      <c r="V9" s="298"/>
      <c r="W9" s="298"/>
      <c r="X9" s="298"/>
      <c r="Y9" s="299"/>
      <c r="Z9" s="299"/>
      <c r="AA9" s="308">
        <f t="shared" ref="AA9" si="11">SUM(AB9:AL9)</f>
        <v>210056.64</v>
      </c>
      <c r="AB9" s="294">
        <f t="shared" ref="AB9:AB17" si="12">AC9</f>
        <v>105028.32</v>
      </c>
      <c r="AC9" s="310">
        <f>AMPOP!G12</f>
        <v>105028.32</v>
      </c>
      <c r="AD9" s="93"/>
      <c r="AE9" s="46"/>
      <c r="AF9" s="46"/>
      <c r="AG9" s="46"/>
      <c r="AH9" s="46"/>
      <c r="AI9" s="46"/>
      <c r="AJ9" s="46"/>
      <c r="AK9" s="47"/>
      <c r="AL9" s="48"/>
      <c r="AM9" s="95"/>
      <c r="AN9" s="1"/>
      <c r="AO9" s="1"/>
      <c r="AP9" s="1"/>
      <c r="AQ9" s="1"/>
      <c r="AR9" s="1"/>
      <c r="AS9" s="1"/>
    </row>
    <row r="10" spans="1:46" s="8" customFormat="1" ht="17.25">
      <c r="A10" s="500"/>
      <c r="B10" s="288">
        <v>11012</v>
      </c>
      <c r="C10" s="84" t="s">
        <v>53</v>
      </c>
      <c r="D10" s="153">
        <f t="shared" si="7"/>
        <v>116656.89599999999</v>
      </c>
      <c r="E10" s="154">
        <f>AMPOP!E13</f>
        <v>116656.89599999999</v>
      </c>
      <c r="F10" s="157">
        <v>0</v>
      </c>
      <c r="G10" s="158">
        <v>0</v>
      </c>
      <c r="H10" s="158">
        <v>74014.008000000002</v>
      </c>
      <c r="I10" s="158">
        <v>462587.55</v>
      </c>
      <c r="J10" s="158">
        <v>129524.51400000001</v>
      </c>
      <c r="K10" s="158">
        <v>55510.505999999994</v>
      </c>
      <c r="L10" s="158">
        <v>222042.02399999998</v>
      </c>
      <c r="M10" s="158">
        <v>74014.008000000002</v>
      </c>
      <c r="N10" s="158">
        <v>407077.04399999999</v>
      </c>
      <c r="O10" s="164">
        <f t="shared" ref="O10" si="13">SUM(P10:Z10)</f>
        <v>1655515.4459999998</v>
      </c>
      <c r="P10" s="153">
        <f t="shared" si="10"/>
        <v>115372.89599999999</v>
      </c>
      <c r="Q10" s="154">
        <f>AMPOP!F13</f>
        <v>115372.89599999999</v>
      </c>
      <c r="R10" s="157">
        <v>0</v>
      </c>
      <c r="S10" s="158">
        <v>0</v>
      </c>
      <c r="T10" s="158">
        <v>74014.008000000002</v>
      </c>
      <c r="U10" s="158">
        <v>462587.55</v>
      </c>
      <c r="V10" s="158">
        <v>129524.51400000001</v>
      </c>
      <c r="W10" s="158">
        <v>55510.505999999994</v>
      </c>
      <c r="X10" s="158">
        <v>222042.02399999998</v>
      </c>
      <c r="Y10" s="158">
        <v>74014.008000000002</v>
      </c>
      <c r="Z10" s="158">
        <v>407077.04399999999</v>
      </c>
      <c r="AA10" s="164">
        <f t="shared" ref="AA10" si="14">SUM(AB10:AL10)</f>
        <v>1641163.4459999998</v>
      </c>
      <c r="AB10" s="153">
        <f t="shared" si="12"/>
        <v>108196.89599999999</v>
      </c>
      <c r="AC10" s="165">
        <f>AMPOP!G13</f>
        <v>108196.89599999999</v>
      </c>
      <c r="AD10" s="92">
        <v>0</v>
      </c>
      <c r="AE10" s="50">
        <v>0</v>
      </c>
      <c r="AF10" s="50">
        <v>74014.008000000002</v>
      </c>
      <c r="AG10" s="50">
        <v>462587.55</v>
      </c>
      <c r="AH10" s="50">
        <v>129524.51400000001</v>
      </c>
      <c r="AI10" s="50">
        <v>55510.505999999994</v>
      </c>
      <c r="AJ10" s="50">
        <v>222042.02399999998</v>
      </c>
      <c r="AK10" s="50">
        <v>74014.008000000002</v>
      </c>
      <c r="AL10" s="51">
        <v>407077.04399999999</v>
      </c>
      <c r="AM10" s="95"/>
      <c r="AN10" s="1"/>
      <c r="AO10" s="1"/>
      <c r="AP10" s="1"/>
      <c r="AQ10" s="1"/>
      <c r="AR10" s="1"/>
      <c r="AS10" s="1"/>
    </row>
    <row r="11" spans="1:46" s="170" customFormat="1" ht="18.75" customHeight="1">
      <c r="A11" s="500"/>
      <c r="B11" s="289">
        <v>11013</v>
      </c>
      <c r="C11" s="73" t="s">
        <v>51</v>
      </c>
      <c r="D11" s="153">
        <f t="shared" si="7"/>
        <v>4977.5</v>
      </c>
      <c r="E11" s="154">
        <f>AMPOP!E14</f>
        <v>4977.5</v>
      </c>
      <c r="F11" s="155"/>
      <c r="G11" s="156"/>
      <c r="H11" s="156"/>
      <c r="I11" s="156"/>
      <c r="J11" s="156"/>
      <c r="K11" s="156"/>
      <c r="L11" s="156"/>
      <c r="M11" s="156"/>
      <c r="N11" s="156"/>
      <c r="O11" s="164">
        <f>SUM(P11:Z11)</f>
        <v>31359.200000000001</v>
      </c>
      <c r="P11" s="153">
        <f>Q11</f>
        <v>15679.6</v>
      </c>
      <c r="Q11" s="154">
        <f>AMPOP!F14</f>
        <v>15679.6</v>
      </c>
      <c r="R11" s="155"/>
      <c r="S11" s="156"/>
      <c r="T11" s="156"/>
      <c r="U11" s="156"/>
      <c r="V11" s="156"/>
      <c r="W11" s="156"/>
      <c r="X11" s="156"/>
      <c r="Y11" s="156"/>
      <c r="Z11" s="156"/>
      <c r="AA11" s="164">
        <f>SUM(AB11:AL11)</f>
        <v>25505.599999999999</v>
      </c>
      <c r="AB11" s="153">
        <f>AC11</f>
        <v>12752.8</v>
      </c>
      <c r="AC11" s="165">
        <f>AMPOP!G14</f>
        <v>12752.8</v>
      </c>
      <c r="AD11" s="91"/>
      <c r="AE11" s="42"/>
      <c r="AF11" s="42"/>
      <c r="AG11" s="42"/>
      <c r="AH11" s="42"/>
      <c r="AI11" s="42"/>
      <c r="AJ11" s="42"/>
      <c r="AK11" s="42"/>
      <c r="AL11" s="43"/>
      <c r="AM11" s="171"/>
      <c r="AN11" s="172"/>
      <c r="AO11" s="172"/>
      <c r="AP11" s="172"/>
      <c r="AQ11" s="172"/>
      <c r="AR11" s="172"/>
      <c r="AS11" s="172"/>
    </row>
    <row r="12" spans="1:46" s="170" customFormat="1" ht="26.25" customHeight="1">
      <c r="A12" s="500"/>
      <c r="B12" s="289">
        <v>11014</v>
      </c>
      <c r="C12" s="73" t="s">
        <v>372</v>
      </c>
      <c r="D12" s="153">
        <f t="shared" si="7"/>
        <v>3376.3</v>
      </c>
      <c r="E12" s="154">
        <f>'N 6-2'!D13</f>
        <v>3376.3</v>
      </c>
      <c r="F12" s="155"/>
      <c r="G12" s="156"/>
      <c r="H12" s="156"/>
      <c r="I12" s="156"/>
      <c r="J12" s="156"/>
      <c r="K12" s="156"/>
      <c r="L12" s="156"/>
      <c r="M12" s="156"/>
      <c r="N12" s="156"/>
      <c r="O12" s="164"/>
      <c r="P12" s="153">
        <f>Q12</f>
        <v>11409.6</v>
      </c>
      <c r="Q12" s="154">
        <f>'N 6-2'!E13</f>
        <v>11409.6</v>
      </c>
      <c r="R12" s="155"/>
      <c r="S12" s="156"/>
      <c r="T12" s="156"/>
      <c r="U12" s="156"/>
      <c r="V12" s="156"/>
      <c r="W12" s="156"/>
      <c r="X12" s="156"/>
      <c r="Y12" s="156"/>
      <c r="Z12" s="156"/>
      <c r="AA12" s="164"/>
      <c r="AB12" s="153">
        <f>AC12</f>
        <v>10883.1</v>
      </c>
      <c r="AC12" s="165">
        <f>'N 6-2'!F13</f>
        <v>10883.1</v>
      </c>
      <c r="AD12" s="91"/>
      <c r="AE12" s="42"/>
      <c r="AF12" s="42"/>
      <c r="AG12" s="42"/>
      <c r="AH12" s="42"/>
      <c r="AI12" s="42"/>
      <c r="AJ12" s="42"/>
      <c r="AK12" s="42"/>
      <c r="AL12" s="43"/>
      <c r="AM12" s="171"/>
      <c r="AN12" s="172"/>
      <c r="AO12" s="172"/>
      <c r="AP12" s="172"/>
      <c r="AQ12" s="172"/>
      <c r="AR12" s="172"/>
      <c r="AS12" s="172"/>
    </row>
    <row r="13" spans="1:46" s="170" customFormat="1" ht="33.75" customHeight="1">
      <c r="A13" s="500"/>
      <c r="B13" s="289">
        <v>11014</v>
      </c>
      <c r="C13" s="73" t="s">
        <v>287</v>
      </c>
      <c r="D13" s="153">
        <f t="shared" si="7"/>
        <v>48207.9</v>
      </c>
      <c r="E13" s="154">
        <f>AMPOP!E16</f>
        <v>48207.9</v>
      </c>
      <c r="F13" s="155"/>
      <c r="G13" s="156"/>
      <c r="H13" s="156"/>
      <c r="I13" s="156"/>
      <c r="J13" s="156"/>
      <c r="K13" s="156"/>
      <c r="L13" s="156"/>
      <c r="M13" s="156"/>
      <c r="N13" s="156"/>
      <c r="O13" s="164">
        <f>SUM(P13:Z13)</f>
        <v>94317.8</v>
      </c>
      <c r="P13" s="153">
        <f>Q13</f>
        <v>47158.9</v>
      </c>
      <c r="Q13" s="154">
        <f>AMPOP!F16</f>
        <v>47158.9</v>
      </c>
      <c r="R13" s="155"/>
      <c r="S13" s="156"/>
      <c r="T13" s="156"/>
      <c r="U13" s="156"/>
      <c r="V13" s="156"/>
      <c r="W13" s="156"/>
      <c r="X13" s="156"/>
      <c r="Y13" s="156"/>
      <c r="Z13" s="156"/>
      <c r="AA13" s="164">
        <f>SUM(AB13:AL13)</f>
        <v>0</v>
      </c>
      <c r="AB13" s="153">
        <f>AC13</f>
        <v>0</v>
      </c>
      <c r="AC13" s="165">
        <f>AMPOP!G16</f>
        <v>0</v>
      </c>
      <c r="AD13" s="91"/>
      <c r="AE13" s="42"/>
      <c r="AF13" s="42"/>
      <c r="AG13" s="42"/>
      <c r="AH13" s="42"/>
      <c r="AI13" s="42"/>
      <c r="AJ13" s="42"/>
      <c r="AK13" s="42"/>
      <c r="AL13" s="43"/>
      <c r="AM13" s="171"/>
      <c r="AN13" s="172"/>
      <c r="AO13" s="172"/>
      <c r="AP13" s="172"/>
      <c r="AQ13" s="172"/>
      <c r="AR13" s="172"/>
      <c r="AS13" s="172"/>
    </row>
    <row r="14" spans="1:46" s="170" customFormat="1" ht="45" customHeight="1">
      <c r="A14" s="500"/>
      <c r="B14" s="290">
        <v>11015</v>
      </c>
      <c r="C14" s="73" t="s">
        <v>54</v>
      </c>
      <c r="D14" s="153">
        <f t="shared" si="7"/>
        <v>207174</v>
      </c>
      <c r="E14" s="154">
        <f>AMPOP!E17</f>
        <v>207174</v>
      </c>
      <c r="F14" s="155"/>
      <c r="G14" s="156"/>
      <c r="H14" s="156"/>
      <c r="I14" s="156"/>
      <c r="J14" s="156"/>
      <c r="K14" s="156"/>
      <c r="L14" s="156"/>
      <c r="M14" s="156"/>
      <c r="N14" s="156"/>
      <c r="O14" s="164">
        <f>SUM(P14:Z14)</f>
        <v>1425585</v>
      </c>
      <c r="P14" s="153">
        <f>Q14</f>
        <v>712792.5</v>
      </c>
      <c r="Q14" s="154">
        <f>AMPOP!F17</f>
        <v>712792.5</v>
      </c>
      <c r="R14" s="155"/>
      <c r="S14" s="156"/>
      <c r="T14" s="156"/>
      <c r="U14" s="156"/>
      <c r="V14" s="156"/>
      <c r="W14" s="156"/>
      <c r="X14" s="156"/>
      <c r="Y14" s="156"/>
      <c r="Z14" s="156"/>
      <c r="AA14" s="164">
        <f>SUM(AB14:AL14)</f>
        <v>2593159</v>
      </c>
      <c r="AB14" s="153">
        <f>AC14</f>
        <v>1296579.5</v>
      </c>
      <c r="AC14" s="165">
        <f>AMPOP!G17</f>
        <v>1296579.5</v>
      </c>
      <c r="AD14" s="91"/>
      <c r="AE14" s="42"/>
      <c r="AF14" s="42"/>
      <c r="AG14" s="42"/>
      <c r="AH14" s="42"/>
      <c r="AI14" s="42"/>
      <c r="AJ14" s="42"/>
      <c r="AK14" s="42"/>
      <c r="AL14" s="43"/>
      <c r="AM14" s="171"/>
      <c r="AN14" s="172"/>
      <c r="AO14" s="172"/>
      <c r="AP14" s="172"/>
      <c r="AQ14" s="172"/>
      <c r="AR14" s="172"/>
      <c r="AS14" s="172"/>
    </row>
    <row r="15" spans="1:46" s="170" customFormat="1" ht="28.5" customHeight="1" thickBot="1">
      <c r="A15" s="501"/>
      <c r="B15" s="291">
        <v>11016</v>
      </c>
      <c r="C15" s="210" t="s">
        <v>310</v>
      </c>
      <c r="D15" s="232">
        <f t="shared" si="7"/>
        <v>22428</v>
      </c>
      <c r="E15" s="233">
        <f>AMPOP!E18</f>
        <v>22428</v>
      </c>
      <c r="F15" s="155"/>
      <c r="G15" s="156"/>
      <c r="H15" s="156"/>
      <c r="I15" s="156"/>
      <c r="J15" s="156"/>
      <c r="K15" s="156"/>
      <c r="L15" s="156"/>
      <c r="M15" s="156"/>
      <c r="N15" s="156"/>
      <c r="O15" s="164"/>
      <c r="P15" s="232">
        <f>Q15</f>
        <v>22428</v>
      </c>
      <c r="Q15" s="233">
        <f>AMPOP!F18</f>
        <v>22428</v>
      </c>
      <c r="R15" s="155"/>
      <c r="S15" s="156"/>
      <c r="T15" s="156"/>
      <c r="U15" s="156"/>
      <c r="V15" s="156"/>
      <c r="W15" s="156"/>
      <c r="X15" s="156"/>
      <c r="Y15" s="156"/>
      <c r="Z15" s="156"/>
      <c r="AA15" s="164"/>
      <c r="AB15" s="232">
        <f>AC15</f>
        <v>22428</v>
      </c>
      <c r="AC15" s="238">
        <f>AMPOP!G18</f>
        <v>22428</v>
      </c>
      <c r="AD15" s="91"/>
      <c r="AE15" s="42"/>
      <c r="AF15" s="42"/>
      <c r="AG15" s="42"/>
      <c r="AH15" s="42"/>
      <c r="AI15" s="42"/>
      <c r="AJ15" s="42"/>
      <c r="AK15" s="42"/>
      <c r="AL15" s="43"/>
      <c r="AM15" s="171"/>
      <c r="AN15" s="172"/>
      <c r="AO15" s="172"/>
      <c r="AP15" s="172"/>
      <c r="AQ15" s="172"/>
      <c r="AR15" s="172"/>
      <c r="AS15" s="172"/>
    </row>
    <row r="16" spans="1:46" ht="21.75" customHeight="1" thickBot="1">
      <c r="A16" s="293" t="s">
        <v>30</v>
      </c>
      <c r="B16" s="316"/>
      <c r="C16" s="267" t="s">
        <v>31</v>
      </c>
      <c r="D16" s="313">
        <f t="shared" si="7"/>
        <v>3908032</v>
      </c>
      <c r="E16" s="305">
        <f>AMPOP!E19</f>
        <v>3908032</v>
      </c>
      <c r="F16" s="167"/>
      <c r="G16" s="167"/>
      <c r="H16" s="167"/>
      <c r="I16" s="167"/>
      <c r="J16" s="167"/>
      <c r="K16" s="167"/>
      <c r="L16" s="167"/>
      <c r="M16" s="168"/>
      <c r="N16" s="168"/>
      <c r="O16" s="169">
        <f t="shared" si="9"/>
        <v>0</v>
      </c>
      <c r="P16" s="311">
        <f t="shared" si="10"/>
        <v>0</v>
      </c>
      <c r="Q16" s="312">
        <f>AMPOP!F19</f>
        <v>0</v>
      </c>
      <c r="R16" s="166"/>
      <c r="S16" s="167"/>
      <c r="T16" s="167"/>
      <c r="U16" s="167"/>
      <c r="V16" s="167"/>
      <c r="W16" s="167"/>
      <c r="X16" s="167"/>
      <c r="Y16" s="168"/>
      <c r="Z16" s="168"/>
      <c r="AA16" s="169">
        <f t="shared" ref="AA16:AA17" si="15">SUM(AB16:AL16)</f>
        <v>0</v>
      </c>
      <c r="AB16" s="311">
        <f t="shared" si="12"/>
        <v>0</v>
      </c>
      <c r="AC16" s="330">
        <f>AMPOP!G19</f>
        <v>0</v>
      </c>
      <c r="AD16" s="94"/>
      <c r="AE16" s="49"/>
      <c r="AF16" s="49"/>
      <c r="AG16" s="49"/>
      <c r="AH16" s="49"/>
      <c r="AI16" s="49"/>
      <c r="AJ16" s="49"/>
      <c r="AK16" s="47"/>
      <c r="AL16" s="48"/>
      <c r="AM16" s="95"/>
      <c r="AN16" s="1"/>
      <c r="AO16" s="1"/>
      <c r="AP16" s="1"/>
      <c r="AQ16" s="1"/>
      <c r="AR16" s="1"/>
      <c r="AS16" s="1"/>
    </row>
    <row r="17" spans="1:46" ht="18" thickBot="1">
      <c r="A17" s="317"/>
      <c r="B17" s="315">
        <v>32003</v>
      </c>
      <c r="C17" s="246" t="s">
        <v>55</v>
      </c>
      <c r="D17" s="314">
        <f t="shared" si="7"/>
        <v>3908032</v>
      </c>
      <c r="E17" s="233">
        <f>AMPOP!E20</f>
        <v>3908032</v>
      </c>
      <c r="F17" s="234"/>
      <c r="G17" s="235"/>
      <c r="H17" s="235"/>
      <c r="I17" s="235"/>
      <c r="J17" s="235"/>
      <c r="K17" s="235"/>
      <c r="L17" s="235"/>
      <c r="M17" s="236"/>
      <c r="N17" s="236"/>
      <c r="O17" s="237">
        <f t="shared" si="9"/>
        <v>0</v>
      </c>
      <c r="P17" s="232">
        <f t="shared" si="10"/>
        <v>0</v>
      </c>
      <c r="Q17" s="233">
        <f>AMPOP!F20</f>
        <v>0</v>
      </c>
      <c r="R17" s="234"/>
      <c r="S17" s="235"/>
      <c r="T17" s="235"/>
      <c r="U17" s="235"/>
      <c r="V17" s="235"/>
      <c r="W17" s="235"/>
      <c r="X17" s="235"/>
      <c r="Y17" s="236"/>
      <c r="Z17" s="236"/>
      <c r="AA17" s="237">
        <f t="shared" si="15"/>
        <v>0</v>
      </c>
      <c r="AB17" s="232">
        <f t="shared" si="12"/>
        <v>0</v>
      </c>
      <c r="AC17" s="238">
        <f>AMPOP!G20</f>
        <v>0</v>
      </c>
      <c r="AD17" s="239"/>
      <c r="AE17" s="240"/>
      <c r="AF17" s="240"/>
      <c r="AG17" s="240"/>
      <c r="AH17" s="240"/>
      <c r="AI17" s="240"/>
      <c r="AJ17" s="240"/>
      <c r="AK17" s="241"/>
      <c r="AL17" s="242"/>
      <c r="AM17" s="243"/>
      <c r="AN17" s="1"/>
      <c r="AO17" s="1"/>
      <c r="AP17" s="1"/>
      <c r="AQ17" s="1"/>
      <c r="AR17" s="1"/>
      <c r="AS17" s="1"/>
    </row>
    <row r="18" spans="1:46" ht="19.5" customHeight="1">
      <c r="Q18" s="159"/>
      <c r="R18" s="159"/>
      <c r="S18" s="159"/>
      <c r="T18" s="159"/>
      <c r="U18" s="159"/>
      <c r="V18" s="159"/>
      <c r="W18" s="159"/>
      <c r="X18" s="159"/>
      <c r="Y18" s="159"/>
      <c r="Z18" s="159"/>
      <c r="AA18" s="159"/>
      <c r="AB18" s="159"/>
      <c r="AN18" s="1"/>
      <c r="AO18" s="1"/>
      <c r="AP18" s="1"/>
      <c r="AQ18" s="1"/>
      <c r="AR18" s="1"/>
      <c r="AS18" s="1"/>
      <c r="AT18" s="1"/>
    </row>
    <row r="19" spans="1:46" ht="42" customHeight="1">
      <c r="Q19" s="159"/>
      <c r="R19" s="159"/>
      <c r="S19" s="159"/>
      <c r="T19" s="159"/>
      <c r="U19" s="159"/>
      <c r="V19" s="159"/>
      <c r="W19" s="159"/>
      <c r="X19" s="159"/>
      <c r="Y19" s="159"/>
      <c r="Z19" s="159"/>
      <c r="AA19" s="159"/>
      <c r="AB19" s="159"/>
      <c r="AN19" s="1"/>
      <c r="AO19" s="1"/>
      <c r="AP19" s="1"/>
      <c r="AQ19" s="1"/>
      <c r="AR19" s="1"/>
      <c r="AS19" s="1"/>
      <c r="AT19" s="1"/>
    </row>
    <row r="20" spans="1:46">
      <c r="Q20" s="159"/>
      <c r="R20" s="159"/>
      <c r="S20" s="159"/>
      <c r="T20" s="159"/>
      <c r="U20" s="159"/>
      <c r="V20" s="159"/>
      <c r="W20" s="159"/>
      <c r="X20" s="159"/>
      <c r="Y20" s="159"/>
      <c r="Z20" s="159"/>
      <c r="AA20" s="159"/>
      <c r="AB20" s="159"/>
    </row>
    <row r="23" spans="1:46">
      <c r="A23"/>
      <c r="B23"/>
      <c r="C2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row>
    <row r="24" spans="1:46">
      <c r="A24"/>
      <c r="B24"/>
      <c r="C24"/>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row>
    <row r="25" spans="1:46">
      <c r="A25"/>
      <c r="B25"/>
      <c r="C25"/>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row>
    <row r="26" spans="1:46">
      <c r="A26"/>
      <c r="B26"/>
      <c r="C26"/>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row>
    <row r="27" spans="1:46">
      <c r="A27"/>
      <c r="B27"/>
      <c r="C27"/>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row>
    <row r="28" spans="1:46">
      <c r="A28"/>
      <c r="B28"/>
      <c r="C28"/>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row>
    <row r="30" spans="1:46">
      <c r="A30"/>
      <c r="B30"/>
      <c r="C30"/>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row>
    <row r="31" spans="1:46">
      <c r="A31"/>
      <c r="B31"/>
      <c r="C31"/>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row>
    <row r="32" spans="1:46">
      <c r="A32"/>
      <c r="B32"/>
      <c r="C32"/>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row>
  </sheetData>
  <mergeCells count="7">
    <mergeCell ref="A9:A15"/>
    <mergeCell ref="A1:C1"/>
    <mergeCell ref="AB3:AM3"/>
    <mergeCell ref="A3:B4"/>
    <mergeCell ref="C3:C4"/>
    <mergeCell ref="D3:O3"/>
    <mergeCell ref="P3:AA3"/>
  </mergeCells>
  <pageMargins left="0.7" right="0.7" top="0.75" bottom="0.75" header="0.3" footer="0.3"/>
  <pageSetup paperSize="9" orientation="portrait" verticalDpi="0" r:id="rId1"/>
  <ignoredErrors>
    <ignoredError sqref="AD16:AL16 AD8:AL9 AD17:AL17 F7:AC7 P8:AC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H46"/>
  <sheetViews>
    <sheetView workbookViewId="0">
      <selection activeCell="A49" sqref="A49"/>
    </sheetView>
  </sheetViews>
  <sheetFormatPr defaultRowHeight="15"/>
  <cols>
    <col min="1" max="3" width="30" style="341" customWidth="1"/>
    <col min="4" max="4" width="23.85546875" style="341" customWidth="1"/>
    <col min="5" max="5" width="30" style="341" customWidth="1"/>
    <col min="6" max="6" width="22.42578125" style="341" customWidth="1"/>
    <col min="7" max="16384" width="9.140625" style="341"/>
  </cols>
  <sheetData>
    <row r="2" spans="1:6" ht="35.25" customHeight="1">
      <c r="A2" s="517"/>
      <c r="B2" s="517"/>
      <c r="C2" s="517"/>
      <c r="D2" s="517"/>
      <c r="E2" s="517"/>
      <c r="F2" s="517"/>
    </row>
    <row r="3" spans="1:6" ht="17.25">
      <c r="A3" s="518" t="s">
        <v>89</v>
      </c>
      <c r="B3" s="518"/>
      <c r="C3" s="518"/>
      <c r="D3" s="518"/>
      <c r="E3" s="518"/>
      <c r="F3" s="518"/>
    </row>
    <row r="4" spans="1:6" ht="78" customHeight="1">
      <c r="A4" s="519" t="s">
        <v>355</v>
      </c>
      <c r="B4" s="520"/>
      <c r="C4" s="520"/>
      <c r="D4" s="520"/>
      <c r="E4" s="520"/>
      <c r="F4" s="520"/>
    </row>
    <row r="6" spans="1:6">
      <c r="A6" s="521" t="s">
        <v>88</v>
      </c>
      <c r="B6" s="521"/>
      <c r="C6" s="521"/>
      <c r="D6" s="521"/>
      <c r="E6" s="521"/>
      <c r="F6" s="521"/>
    </row>
    <row r="7" spans="1:6" ht="28.5" customHeight="1">
      <c r="A7" s="516" t="s">
        <v>101</v>
      </c>
      <c r="B7" s="516"/>
      <c r="C7" s="516"/>
      <c r="D7" s="516"/>
      <c r="E7" s="516"/>
      <c r="F7" s="516"/>
    </row>
    <row r="8" spans="1:6" ht="36.75" customHeight="1">
      <c r="A8" s="516" t="s">
        <v>356</v>
      </c>
      <c r="B8" s="516"/>
      <c r="C8" s="516"/>
      <c r="D8" s="516"/>
      <c r="E8" s="516"/>
      <c r="F8" s="516"/>
    </row>
    <row r="9" spans="1:6" ht="20.25" customHeight="1">
      <c r="A9" s="521" t="s">
        <v>87</v>
      </c>
      <c r="B9" s="521"/>
      <c r="C9" s="521"/>
      <c r="D9" s="521"/>
      <c r="E9" s="521"/>
      <c r="F9" s="521"/>
    </row>
    <row r="10" spans="1:6" ht="37.5" customHeight="1">
      <c r="A10" s="516" t="s">
        <v>381</v>
      </c>
      <c r="B10" s="516"/>
      <c r="C10" s="516"/>
      <c r="D10" s="516"/>
      <c r="E10" s="516"/>
      <c r="F10" s="516"/>
    </row>
    <row r="11" spans="1:6" ht="20.25" customHeight="1">
      <c r="A11" s="522" t="s">
        <v>374</v>
      </c>
      <c r="B11" s="516"/>
      <c r="C11" s="516"/>
      <c r="D11" s="516"/>
      <c r="E11" s="516"/>
      <c r="F11" s="516"/>
    </row>
    <row r="12" spans="1:6" ht="33" customHeight="1">
      <c r="A12" s="516" t="s">
        <v>344</v>
      </c>
      <c r="B12" s="516"/>
      <c r="C12" s="516"/>
      <c r="D12" s="516"/>
      <c r="E12" s="516"/>
      <c r="F12" s="516"/>
    </row>
    <row r="13" spans="1:6" ht="32.25" customHeight="1">
      <c r="A13" s="521" t="s">
        <v>85</v>
      </c>
      <c r="B13" s="521"/>
      <c r="C13" s="521"/>
      <c r="D13" s="521"/>
      <c r="E13" s="521"/>
      <c r="F13" s="521"/>
    </row>
    <row r="14" spans="1:6" ht="32.25" customHeight="1">
      <c r="A14" s="522" t="s">
        <v>380</v>
      </c>
      <c r="B14" s="516"/>
      <c r="C14" s="516"/>
      <c r="D14" s="516"/>
      <c r="E14" s="516"/>
      <c r="F14" s="516"/>
    </row>
    <row r="15" spans="1:6" ht="19.5" customHeight="1">
      <c r="A15" s="516" t="s">
        <v>382</v>
      </c>
      <c r="B15" s="516"/>
      <c r="C15" s="516"/>
      <c r="D15" s="516"/>
      <c r="E15" s="516"/>
      <c r="F15" s="516"/>
    </row>
    <row r="16" spans="1:6">
      <c r="A16" s="522" t="s">
        <v>84</v>
      </c>
      <c r="B16" s="516"/>
      <c r="C16" s="516"/>
      <c r="D16" s="516"/>
      <c r="E16" s="516"/>
      <c r="F16" s="516"/>
    </row>
    <row r="17" spans="1:6" ht="25.5" customHeight="1">
      <c r="A17" s="523" t="s">
        <v>249</v>
      </c>
      <c r="B17" s="523"/>
      <c r="C17" s="523"/>
      <c r="D17" s="523"/>
      <c r="E17" s="523"/>
      <c r="F17" s="523"/>
    </row>
    <row r="18" spans="1:6" ht="318.75" customHeight="1">
      <c r="A18" s="522" t="s">
        <v>357</v>
      </c>
      <c r="B18" s="516"/>
      <c r="C18" s="516"/>
      <c r="D18" s="516"/>
      <c r="E18" s="516"/>
      <c r="F18" s="516"/>
    </row>
    <row r="19" spans="1:6" ht="57.75" customHeight="1">
      <c r="A19" s="523" t="s">
        <v>248</v>
      </c>
      <c r="B19" s="523"/>
      <c r="C19" s="523"/>
      <c r="D19" s="523"/>
      <c r="E19" s="523"/>
      <c r="F19" s="523"/>
    </row>
    <row r="20" spans="1:6" ht="14.25" customHeight="1">
      <c r="A20" s="522" t="s">
        <v>98</v>
      </c>
      <c r="B20" s="516"/>
      <c r="C20" s="516"/>
      <c r="D20" s="516"/>
      <c r="E20" s="516"/>
      <c r="F20" s="516"/>
    </row>
    <row r="21" spans="1:6" ht="60" customHeight="1">
      <c r="A21" s="516" t="s">
        <v>247</v>
      </c>
      <c r="B21" s="516"/>
      <c r="C21" s="516"/>
      <c r="D21" s="516"/>
      <c r="E21" s="516"/>
      <c r="F21" s="516"/>
    </row>
    <row r="22" spans="1:6" ht="63" customHeight="1">
      <c r="A22" s="524" t="s">
        <v>82</v>
      </c>
      <c r="B22" s="525"/>
      <c r="C22" s="525"/>
      <c r="D22" s="526"/>
      <c r="E22" s="527" t="s">
        <v>80</v>
      </c>
      <c r="F22" s="527"/>
    </row>
    <row r="23" spans="1:6" ht="102" customHeight="1">
      <c r="A23" s="528" t="s">
        <v>358</v>
      </c>
      <c r="B23" s="529"/>
      <c r="C23" s="529"/>
      <c r="D23" s="530"/>
      <c r="E23" s="531" t="s">
        <v>345</v>
      </c>
      <c r="F23" s="532"/>
    </row>
    <row r="24" spans="1:6" ht="87.75" customHeight="1">
      <c r="A24" s="535" t="s">
        <v>359</v>
      </c>
      <c r="B24" s="536"/>
      <c r="C24" s="536"/>
      <c r="D24" s="537"/>
      <c r="E24" s="533"/>
      <c r="F24" s="534"/>
    </row>
    <row r="25" spans="1:6" ht="18.75" customHeight="1">
      <c r="A25" s="491"/>
      <c r="B25" s="491"/>
      <c r="C25" s="491"/>
      <c r="D25" s="491"/>
      <c r="E25" s="491"/>
      <c r="F25" s="491"/>
    </row>
    <row r="26" spans="1:6">
      <c r="A26" s="521" t="s">
        <v>79</v>
      </c>
      <c r="B26" s="521"/>
      <c r="C26" s="521"/>
      <c r="D26" s="521"/>
      <c r="E26" s="521"/>
      <c r="F26" s="521"/>
    </row>
    <row r="27" spans="1:6" ht="27" customHeight="1">
      <c r="A27" s="516" t="s">
        <v>346</v>
      </c>
      <c r="B27" s="516"/>
      <c r="C27" s="516"/>
      <c r="D27" s="516"/>
      <c r="E27" s="516"/>
      <c r="F27" s="516"/>
    </row>
    <row r="28" spans="1:6">
      <c r="A28" s="521" t="s">
        <v>78</v>
      </c>
      <c r="B28" s="521"/>
      <c r="C28" s="521"/>
      <c r="D28" s="521"/>
      <c r="E28" s="521"/>
      <c r="F28" s="521"/>
    </row>
    <row r="29" spans="1:6" ht="49.5" customHeight="1">
      <c r="A29" s="516" t="s">
        <v>347</v>
      </c>
      <c r="B29" s="516"/>
      <c r="C29" s="516"/>
      <c r="D29" s="516"/>
      <c r="E29" s="516"/>
      <c r="F29" s="516"/>
    </row>
    <row r="30" spans="1:6">
      <c r="A30" s="521" t="s">
        <v>77</v>
      </c>
      <c r="B30" s="521"/>
      <c r="C30" s="521"/>
      <c r="D30" s="521"/>
      <c r="E30" s="521"/>
      <c r="F30" s="521"/>
    </row>
    <row r="31" spans="1:6" ht="42" customHeight="1">
      <c r="A31" s="516" t="s">
        <v>348</v>
      </c>
      <c r="B31" s="516"/>
      <c r="C31" s="516"/>
      <c r="D31" s="516"/>
      <c r="E31" s="516"/>
      <c r="F31" s="516"/>
    </row>
    <row r="32" spans="1:6">
      <c r="A32" s="521" t="s">
        <v>76</v>
      </c>
      <c r="B32" s="521"/>
      <c r="C32" s="521"/>
      <c r="D32" s="521"/>
      <c r="E32" s="521"/>
      <c r="F32" s="521"/>
    </row>
    <row r="33" spans="1:8" ht="44.25" customHeight="1">
      <c r="A33" s="516" t="s">
        <v>349</v>
      </c>
      <c r="B33" s="516"/>
      <c r="C33" s="516"/>
      <c r="D33" s="516"/>
      <c r="E33" s="516"/>
      <c r="F33" s="516"/>
    </row>
    <row r="34" spans="1:8">
      <c r="A34" s="346" t="s">
        <v>246</v>
      </c>
      <c r="B34" s="345" t="s">
        <v>74</v>
      </c>
      <c r="C34" s="345" t="s">
        <v>0</v>
      </c>
      <c r="D34" s="345" t="s">
        <v>19</v>
      </c>
      <c r="E34" s="345" t="s">
        <v>290</v>
      </c>
      <c r="F34" s="345" t="s">
        <v>363</v>
      </c>
    </row>
    <row r="35" spans="1:8">
      <c r="A35" s="342" t="s">
        <v>350</v>
      </c>
      <c r="B35" s="333" t="s">
        <v>351</v>
      </c>
      <c r="C35" s="348">
        <v>16</v>
      </c>
      <c r="D35" s="348">
        <v>22</v>
      </c>
      <c r="E35" s="348">
        <v>8</v>
      </c>
      <c r="F35" s="342" t="s">
        <v>352</v>
      </c>
    </row>
    <row r="36" spans="1:8">
      <c r="A36" s="347" t="s">
        <v>71</v>
      </c>
      <c r="B36" s="345" t="s">
        <v>69</v>
      </c>
      <c r="C36" s="345" t="s">
        <v>0</v>
      </c>
      <c r="D36" s="345" t="s">
        <v>19</v>
      </c>
      <c r="E36" s="345" t="s">
        <v>290</v>
      </c>
      <c r="F36" s="345"/>
    </row>
    <row r="37" spans="1:8">
      <c r="A37" s="342"/>
      <c r="B37" s="333"/>
      <c r="C37" s="358" t="s">
        <v>360</v>
      </c>
      <c r="D37" s="358" t="s">
        <v>361</v>
      </c>
      <c r="E37" s="358" t="s">
        <v>362</v>
      </c>
      <c r="F37" s="350" t="s">
        <v>353</v>
      </c>
    </row>
    <row r="38" spans="1:8">
      <c r="A38" s="346" t="s">
        <v>70</v>
      </c>
      <c r="B38" s="345" t="s">
        <v>69</v>
      </c>
      <c r="C38" s="345" t="s">
        <v>0</v>
      </c>
      <c r="D38" s="345" t="s">
        <v>19</v>
      </c>
      <c r="E38" s="345" t="s">
        <v>290</v>
      </c>
      <c r="F38" s="345"/>
    </row>
    <row r="39" spans="1:8">
      <c r="A39" s="342" t="s">
        <v>68</v>
      </c>
      <c r="B39" s="333" t="s">
        <v>66</v>
      </c>
      <c r="C39" s="358" t="str">
        <f>C37</f>
        <v>34.886.4</v>
      </c>
      <c r="D39" s="358" t="str">
        <f>D37</f>
        <v>47.968.8</v>
      </c>
      <c r="E39" s="358" t="str">
        <f>E37</f>
        <v>17.443.2</v>
      </c>
      <c r="F39" s="350" t="s">
        <v>353</v>
      </c>
    </row>
    <row r="40" spans="1:8" ht="27">
      <c r="A40" s="342" t="s">
        <v>286</v>
      </c>
      <c r="B40" s="349" t="s">
        <v>66</v>
      </c>
      <c r="C40" s="358">
        <v>34886.400000000001</v>
      </c>
      <c r="D40" s="358">
        <v>47968.9</v>
      </c>
      <c r="E40" s="358">
        <v>17443.2</v>
      </c>
      <c r="F40" s="334"/>
    </row>
    <row r="41" spans="1:8" ht="27" customHeight="1">
      <c r="A41" s="521" t="s">
        <v>65</v>
      </c>
      <c r="B41" s="521"/>
      <c r="C41" s="538"/>
      <c r="D41" s="538"/>
      <c r="E41" s="538"/>
      <c r="F41" s="538"/>
    </row>
    <row r="42" spans="1:8" ht="60.75" customHeight="1">
      <c r="A42" s="516" t="s">
        <v>354</v>
      </c>
      <c r="B42" s="516"/>
      <c r="C42" s="516"/>
      <c r="D42" s="516"/>
      <c r="E42" s="516"/>
      <c r="F42" s="516"/>
    </row>
    <row r="43" spans="1:8" ht="27" customHeight="1">
      <c r="A43" s="521" t="s">
        <v>64</v>
      </c>
      <c r="B43" s="521"/>
      <c r="C43" s="521"/>
      <c r="D43" s="521"/>
      <c r="E43" s="521"/>
      <c r="F43" s="521"/>
      <c r="H43" s="341" t="s">
        <v>245</v>
      </c>
    </row>
    <row r="44" spans="1:8">
      <c r="A44" s="516"/>
      <c r="B44" s="516"/>
      <c r="C44" s="516"/>
      <c r="D44" s="516"/>
      <c r="E44" s="516"/>
      <c r="F44" s="516"/>
    </row>
    <row r="45" spans="1:8">
      <c r="A45" s="521" t="s">
        <v>63</v>
      </c>
      <c r="B45" s="521"/>
      <c r="C45" s="521"/>
      <c r="D45" s="521"/>
      <c r="E45" s="521"/>
      <c r="F45" s="521"/>
    </row>
    <row r="46" spans="1:8">
      <c r="A46" s="516"/>
      <c r="B46" s="516"/>
      <c r="C46" s="516"/>
      <c r="D46" s="516"/>
      <c r="E46" s="516"/>
      <c r="F46" s="516"/>
    </row>
  </sheetData>
  <mergeCells count="41">
    <mergeCell ref="A42:F42"/>
    <mergeCell ref="A43:F43"/>
    <mergeCell ref="A44:F44"/>
    <mergeCell ref="A45:F45"/>
    <mergeCell ref="A46:F46"/>
    <mergeCell ref="A41:F41"/>
    <mergeCell ref="A25:B25"/>
    <mergeCell ref="C25:D25"/>
    <mergeCell ref="E25:F25"/>
    <mergeCell ref="A26:F26"/>
    <mergeCell ref="A27:F27"/>
    <mergeCell ref="A28:F28"/>
    <mergeCell ref="A29:F29"/>
    <mergeCell ref="A30:F30"/>
    <mergeCell ref="A31:F31"/>
    <mergeCell ref="A32:F32"/>
    <mergeCell ref="A33:F33"/>
    <mergeCell ref="A21:F21"/>
    <mergeCell ref="A22:D22"/>
    <mergeCell ref="E22:F22"/>
    <mergeCell ref="A23:D23"/>
    <mergeCell ref="E23:F24"/>
    <mergeCell ref="A24:D24"/>
    <mergeCell ref="A20:F20"/>
    <mergeCell ref="A9:F9"/>
    <mergeCell ref="A10:F10"/>
    <mergeCell ref="A11:F11"/>
    <mergeCell ref="A12:F12"/>
    <mergeCell ref="A13:F13"/>
    <mergeCell ref="A14:F14"/>
    <mergeCell ref="A15:F15"/>
    <mergeCell ref="A16:F16"/>
    <mergeCell ref="A17:F17"/>
    <mergeCell ref="A18:F18"/>
    <mergeCell ref="A19:F19"/>
    <mergeCell ref="A8:F8"/>
    <mergeCell ref="A2:F2"/>
    <mergeCell ref="A3:F3"/>
    <mergeCell ref="A4:F4"/>
    <mergeCell ref="A6:F6"/>
    <mergeCell ref="A7:F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88"/>
  <sheetViews>
    <sheetView topLeftCell="A76" zoomScale="90" zoomScaleNormal="90" workbookViewId="0">
      <selection activeCell="D95" sqref="D95"/>
    </sheetView>
  </sheetViews>
  <sheetFormatPr defaultRowHeight="15"/>
  <cols>
    <col min="1" max="1" width="45.7109375" customWidth="1"/>
    <col min="2" max="2" width="25" customWidth="1"/>
    <col min="3" max="3" width="12" customWidth="1"/>
    <col min="4" max="4" width="11.7109375" customWidth="1"/>
    <col min="5" max="5" width="16.5703125" customWidth="1"/>
    <col min="6" max="6" width="22.28515625" style="23" customWidth="1"/>
    <col min="8" max="8" width="11.140625" bestFit="1" customWidth="1"/>
  </cols>
  <sheetData>
    <row r="1" spans="1:6" ht="19.5">
      <c r="A1" s="119" t="s">
        <v>145</v>
      </c>
    </row>
    <row r="3" spans="1:6">
      <c r="A3" s="521" t="s">
        <v>88</v>
      </c>
      <c r="B3" s="521"/>
      <c r="C3" s="521"/>
      <c r="D3" s="521"/>
      <c r="E3" s="521"/>
      <c r="F3" s="521"/>
    </row>
    <row r="4" spans="1:6" ht="25.5" customHeight="1">
      <c r="A4" s="516" t="s">
        <v>188</v>
      </c>
      <c r="B4" s="516"/>
      <c r="C4" s="516"/>
      <c r="D4" s="516"/>
      <c r="E4" s="516"/>
      <c r="F4" s="516"/>
    </row>
    <row r="5" spans="1:6" ht="51.75" customHeight="1">
      <c r="A5" s="516" t="s">
        <v>187</v>
      </c>
      <c r="B5" s="516"/>
      <c r="C5" s="516"/>
      <c r="D5" s="516"/>
      <c r="E5" s="516"/>
      <c r="F5" s="516"/>
    </row>
    <row r="6" spans="1:6">
      <c r="A6" s="521" t="s">
        <v>118</v>
      </c>
      <c r="B6" s="521"/>
      <c r="C6" s="521"/>
      <c r="D6" s="521"/>
      <c r="E6" s="521"/>
      <c r="F6" s="521"/>
    </row>
    <row r="7" spans="1:6" ht="27" customHeight="1">
      <c r="A7" s="516" t="s">
        <v>186</v>
      </c>
      <c r="B7" s="516"/>
      <c r="C7" s="516"/>
      <c r="D7" s="516"/>
      <c r="E7" s="516"/>
      <c r="F7" s="516"/>
    </row>
    <row r="8" spans="1:6" ht="18.75" customHeight="1">
      <c r="A8" s="516" t="s">
        <v>185</v>
      </c>
      <c r="B8" s="516"/>
      <c r="C8" s="516"/>
      <c r="D8" s="516"/>
      <c r="E8" s="516"/>
      <c r="F8" s="516"/>
    </row>
    <row r="9" spans="1:6" ht="24" customHeight="1">
      <c r="A9" s="516" t="s">
        <v>184</v>
      </c>
      <c r="B9" s="516"/>
      <c r="C9" s="516"/>
      <c r="D9" s="516"/>
      <c r="E9" s="516"/>
      <c r="F9" s="516"/>
    </row>
    <row r="10" spans="1:6">
      <c r="A10" s="521" t="s">
        <v>85</v>
      </c>
      <c r="B10" s="521"/>
      <c r="C10" s="521"/>
      <c r="D10" s="521"/>
      <c r="E10" s="521"/>
      <c r="F10" s="521"/>
    </row>
    <row r="11" spans="1:6" ht="24" customHeight="1">
      <c r="A11" s="516" t="s">
        <v>338</v>
      </c>
      <c r="B11" s="516"/>
      <c r="C11" s="516"/>
      <c r="D11" s="516"/>
      <c r="E11" s="516"/>
      <c r="F11" s="516"/>
    </row>
    <row r="12" spans="1:6" ht="23.25" customHeight="1">
      <c r="A12" s="516" t="s">
        <v>383</v>
      </c>
      <c r="B12" s="516"/>
      <c r="C12" s="516"/>
      <c r="D12" s="516"/>
      <c r="E12" s="516"/>
      <c r="F12" s="516"/>
    </row>
    <row r="13" spans="1:6">
      <c r="A13" s="516" t="s">
        <v>117</v>
      </c>
      <c r="B13" s="516"/>
      <c r="C13" s="516"/>
      <c r="D13" s="516"/>
      <c r="E13" s="516"/>
      <c r="F13" s="516"/>
    </row>
    <row r="14" spans="1:6" ht="27.75" customHeight="1">
      <c r="A14" s="557" t="s">
        <v>141</v>
      </c>
      <c r="B14" s="557"/>
      <c r="C14" s="557"/>
      <c r="D14" s="557"/>
      <c r="E14" s="557"/>
      <c r="F14" s="557"/>
    </row>
    <row r="15" spans="1:6" ht="22.5" customHeight="1">
      <c r="A15" s="570" t="s">
        <v>116</v>
      </c>
      <c r="B15" s="570"/>
      <c r="C15" s="570"/>
      <c r="D15" s="570"/>
      <c r="E15" s="570"/>
      <c r="F15" s="570"/>
    </row>
    <row r="16" spans="1:6" ht="27" customHeight="1">
      <c r="A16" s="516" t="s">
        <v>183</v>
      </c>
      <c r="B16" s="516"/>
      <c r="C16" s="516"/>
      <c r="D16" s="516"/>
      <c r="E16" s="516"/>
      <c r="F16" s="516"/>
    </row>
    <row r="17" spans="1:9" ht="27.75" customHeight="1">
      <c r="A17" s="567" t="s">
        <v>182</v>
      </c>
      <c r="B17" s="568"/>
      <c r="C17" s="568"/>
      <c r="D17" s="568"/>
      <c r="E17" s="568"/>
      <c r="F17" s="569"/>
    </row>
    <row r="18" spans="1:9" ht="24" customHeight="1">
      <c r="A18" s="567" t="s">
        <v>181</v>
      </c>
      <c r="B18" s="568"/>
      <c r="C18" s="568"/>
      <c r="D18" s="568"/>
      <c r="E18" s="568"/>
      <c r="F18" s="569"/>
    </row>
    <row r="19" spans="1:9" ht="21.75" customHeight="1">
      <c r="A19" s="561" t="s">
        <v>180</v>
      </c>
      <c r="B19" s="562"/>
      <c r="C19" s="562"/>
      <c r="D19" s="562"/>
      <c r="E19" s="562"/>
      <c r="F19" s="563"/>
    </row>
    <row r="20" spans="1:9" ht="21.75" customHeight="1">
      <c r="A20" s="561" t="s">
        <v>179</v>
      </c>
      <c r="B20" s="562"/>
      <c r="C20" s="562"/>
      <c r="D20" s="562"/>
      <c r="E20" s="562"/>
      <c r="F20" s="563"/>
    </row>
    <row r="21" spans="1:9" ht="21" customHeight="1">
      <c r="A21" s="561" t="s">
        <v>178</v>
      </c>
      <c r="B21" s="562"/>
      <c r="C21" s="562"/>
      <c r="D21" s="562"/>
      <c r="E21" s="562"/>
      <c r="F21" s="563"/>
    </row>
    <row r="22" spans="1:9">
      <c r="A22" s="561" t="s">
        <v>177</v>
      </c>
      <c r="B22" s="562"/>
      <c r="C22" s="562"/>
      <c r="D22" s="562"/>
      <c r="E22" s="562"/>
      <c r="F22" s="563"/>
    </row>
    <row r="23" spans="1:9">
      <c r="A23" s="561" t="s">
        <v>176</v>
      </c>
      <c r="B23" s="562"/>
      <c r="C23" s="562"/>
      <c r="D23" s="562"/>
      <c r="E23" s="562"/>
      <c r="F23" s="563"/>
    </row>
    <row r="24" spans="1:9">
      <c r="A24" s="561" t="s">
        <v>175</v>
      </c>
      <c r="B24" s="562"/>
      <c r="C24" s="562"/>
      <c r="D24" s="562"/>
      <c r="E24" s="562"/>
      <c r="F24" s="563"/>
    </row>
    <row r="25" spans="1:9" ht="17.25" customHeight="1">
      <c r="A25" s="561" t="s">
        <v>174</v>
      </c>
      <c r="B25" s="562"/>
      <c r="C25" s="562"/>
      <c r="D25" s="562"/>
      <c r="E25" s="562"/>
      <c r="F25" s="563"/>
    </row>
    <row r="26" spans="1:9">
      <c r="A26" s="561" t="s">
        <v>173</v>
      </c>
      <c r="B26" s="562"/>
      <c r="C26" s="562"/>
      <c r="D26" s="562"/>
      <c r="E26" s="562"/>
      <c r="F26" s="563"/>
    </row>
    <row r="27" spans="1:9" ht="24.75" customHeight="1">
      <c r="A27" s="561" t="s">
        <v>172</v>
      </c>
      <c r="B27" s="562"/>
      <c r="C27" s="562"/>
      <c r="D27" s="562"/>
      <c r="E27" s="562"/>
      <c r="F27" s="563"/>
    </row>
    <row r="28" spans="1:9" s="120" customFormat="1" ht="147" customHeight="1">
      <c r="A28" s="564" t="s">
        <v>171</v>
      </c>
      <c r="B28" s="565"/>
      <c r="C28" s="565"/>
      <c r="D28" s="565"/>
      <c r="E28" s="565"/>
      <c r="F28" s="566"/>
    </row>
    <row r="29" spans="1:9" s="120" customFormat="1" ht="141" customHeight="1">
      <c r="A29" s="535" t="s">
        <v>283</v>
      </c>
      <c r="B29" s="559"/>
      <c r="C29" s="559"/>
      <c r="D29" s="559"/>
      <c r="E29" s="559"/>
      <c r="F29" s="560"/>
    </row>
    <row r="30" spans="1:9" s="120" customFormat="1" ht="295.5" customHeight="1">
      <c r="A30" s="535" t="s">
        <v>284</v>
      </c>
      <c r="B30" s="536"/>
      <c r="C30" s="536"/>
      <c r="D30" s="536"/>
      <c r="E30" s="536"/>
      <c r="F30" s="537"/>
    </row>
    <row r="31" spans="1:9" ht="35.25" customHeight="1">
      <c r="A31" s="557" t="s">
        <v>115</v>
      </c>
      <c r="B31" s="557"/>
      <c r="C31" s="557"/>
      <c r="D31" s="557"/>
      <c r="E31" s="557"/>
      <c r="F31" s="557"/>
    </row>
    <row r="32" spans="1:9" ht="40.5" customHeight="1">
      <c r="A32" s="555" t="s">
        <v>137</v>
      </c>
      <c r="B32" s="555"/>
      <c r="C32" s="555"/>
      <c r="D32" s="555"/>
      <c r="E32" s="555"/>
      <c r="F32" s="555"/>
      <c r="I32" s="120"/>
    </row>
    <row r="33" spans="1:8">
      <c r="A33" s="555"/>
      <c r="B33" s="555"/>
      <c r="C33" s="555"/>
      <c r="D33" s="555"/>
      <c r="E33" s="555"/>
      <c r="F33" s="555"/>
    </row>
    <row r="34" spans="1:8" ht="28.5" customHeight="1">
      <c r="A34" s="516" t="s">
        <v>114</v>
      </c>
      <c r="B34" s="516"/>
      <c r="C34" s="516"/>
      <c r="D34" s="516"/>
      <c r="E34" s="516"/>
      <c r="F34" s="516"/>
    </row>
    <row r="35" spans="1:8" ht="21.75" customHeight="1">
      <c r="A35" s="557" t="s">
        <v>170</v>
      </c>
      <c r="B35" s="557"/>
      <c r="C35" s="557"/>
      <c r="D35" s="557"/>
      <c r="E35" s="557"/>
      <c r="F35" s="557"/>
    </row>
    <row r="36" spans="1:8" ht="20.25" customHeight="1">
      <c r="A36" s="558" t="s">
        <v>169</v>
      </c>
      <c r="B36" s="558"/>
      <c r="C36" s="558"/>
      <c r="D36" s="558"/>
      <c r="E36" s="558"/>
      <c r="F36" s="558"/>
    </row>
    <row r="37" spans="1:8">
      <c r="A37" s="555"/>
      <c r="B37" s="555"/>
      <c r="C37" s="555"/>
      <c r="D37" s="555"/>
      <c r="E37" s="555"/>
      <c r="F37" s="555"/>
    </row>
    <row r="38" spans="1:8" ht="100.5" customHeight="1">
      <c r="A38" s="63" t="s">
        <v>113</v>
      </c>
      <c r="B38" s="63" t="s">
        <v>112</v>
      </c>
      <c r="C38" s="543" t="s">
        <v>111</v>
      </c>
      <c r="D38" s="544"/>
      <c r="E38" s="544"/>
      <c r="F38" s="545"/>
      <c r="H38" s="124"/>
    </row>
    <row r="39" spans="1:8" ht="250.5" customHeight="1">
      <c r="A39" s="123" t="s">
        <v>168</v>
      </c>
      <c r="B39" s="63"/>
      <c r="C39" s="546" t="s">
        <v>167</v>
      </c>
      <c r="D39" s="547"/>
      <c r="E39" s="547"/>
      <c r="F39" s="548"/>
    </row>
    <row r="40" spans="1:8" ht="27">
      <c r="A40" s="121" t="s">
        <v>166</v>
      </c>
      <c r="B40" s="63"/>
      <c r="C40" s="543"/>
      <c r="D40" s="544"/>
      <c r="E40" s="544"/>
      <c r="F40" s="545"/>
    </row>
    <row r="41" spans="1:8" ht="102" customHeight="1">
      <c r="A41" s="121" t="s">
        <v>165</v>
      </c>
      <c r="B41" s="63"/>
      <c r="C41" s="122"/>
      <c r="D41" s="544"/>
      <c r="E41" s="544"/>
      <c r="F41" s="545"/>
    </row>
    <row r="42" spans="1:8" ht="40.5">
      <c r="A42" s="121" t="s">
        <v>164</v>
      </c>
      <c r="B42" s="63"/>
      <c r="C42" s="122"/>
      <c r="D42" s="544"/>
      <c r="E42" s="544"/>
      <c r="F42" s="545"/>
    </row>
    <row r="43" spans="1:8" ht="33.75" customHeight="1">
      <c r="A43" s="121" t="s">
        <v>163</v>
      </c>
      <c r="B43" s="63"/>
      <c r="C43" s="543"/>
      <c r="D43" s="544"/>
      <c r="E43" s="544"/>
      <c r="F43" s="545"/>
    </row>
    <row r="44" spans="1:8" ht="32.25" customHeight="1">
      <c r="A44" s="121" t="s">
        <v>162</v>
      </c>
      <c r="B44" s="63"/>
      <c r="C44" s="543"/>
      <c r="D44" s="544"/>
      <c r="E44" s="544"/>
      <c r="F44" s="545"/>
    </row>
    <row r="45" spans="1:8" ht="49.5" customHeight="1">
      <c r="A45" s="121" t="s">
        <v>161</v>
      </c>
      <c r="B45" s="63"/>
      <c r="C45" s="543"/>
      <c r="D45" s="544"/>
      <c r="E45" s="544"/>
      <c r="F45" s="545"/>
    </row>
    <row r="46" spans="1:8" ht="54">
      <c r="A46" s="121" t="s">
        <v>160</v>
      </c>
      <c r="B46" s="63"/>
      <c r="C46" s="543"/>
      <c r="D46" s="544"/>
      <c r="E46" s="544"/>
      <c r="F46" s="545"/>
    </row>
    <row r="47" spans="1:8" ht="18" customHeight="1">
      <c r="A47" s="121" t="s">
        <v>159</v>
      </c>
      <c r="B47" s="63"/>
      <c r="C47" s="543"/>
      <c r="D47" s="544"/>
      <c r="E47" s="544"/>
      <c r="F47" s="545"/>
    </row>
    <row r="48" spans="1:8" ht="45" customHeight="1">
      <c r="A48" s="121" t="s">
        <v>158</v>
      </c>
      <c r="B48" s="63"/>
      <c r="C48" s="122"/>
      <c r="D48" s="544"/>
      <c r="E48" s="544"/>
      <c r="F48" s="545"/>
    </row>
    <row r="49" spans="1:9">
      <c r="A49" s="121"/>
      <c r="B49" s="63"/>
      <c r="C49" s="543"/>
      <c r="D49" s="544"/>
      <c r="E49" s="544"/>
      <c r="F49" s="545"/>
    </row>
    <row r="50" spans="1:9">
      <c r="A50" s="542" t="s">
        <v>110</v>
      </c>
      <c r="B50" s="542"/>
      <c r="C50" s="542"/>
      <c r="D50" s="542"/>
      <c r="E50" s="542"/>
      <c r="F50" s="542"/>
    </row>
    <row r="51" spans="1:9" ht="43.5" customHeight="1">
      <c r="A51" s="543" t="s">
        <v>157</v>
      </c>
      <c r="B51" s="544"/>
      <c r="C51" s="544"/>
      <c r="D51" s="544"/>
      <c r="E51" s="544"/>
      <c r="F51" s="545"/>
    </row>
    <row r="52" spans="1:9" ht="40.5" customHeight="1">
      <c r="A52" s="516" t="s">
        <v>129</v>
      </c>
      <c r="B52" s="516"/>
      <c r="C52" s="516"/>
      <c r="D52" s="516"/>
      <c r="E52" s="516"/>
      <c r="F52" s="516"/>
      <c r="I52" s="120"/>
    </row>
    <row r="53" spans="1:9" ht="19.5" customHeight="1">
      <c r="A53" s="542" t="s">
        <v>109</v>
      </c>
      <c r="B53" s="542"/>
      <c r="C53" s="542"/>
      <c r="D53" s="542"/>
      <c r="E53" s="542"/>
      <c r="F53" s="542"/>
    </row>
    <row r="54" spans="1:9" ht="42" customHeight="1">
      <c r="A54" s="549" t="s">
        <v>156</v>
      </c>
      <c r="B54" s="550"/>
      <c r="C54" s="550"/>
      <c r="D54" s="550"/>
      <c r="E54" s="550"/>
      <c r="F54" s="551"/>
    </row>
    <row r="55" spans="1:9" ht="19.5" customHeight="1">
      <c r="A55" s="556" t="s">
        <v>155</v>
      </c>
      <c r="B55" s="556"/>
      <c r="C55" s="556"/>
      <c r="D55" s="556"/>
      <c r="E55" s="556"/>
      <c r="F55" s="556"/>
    </row>
    <row r="56" spans="1:9" ht="32.25" customHeight="1">
      <c r="A56" s="552" t="s">
        <v>154</v>
      </c>
      <c r="B56" s="553"/>
      <c r="C56" s="553"/>
      <c r="D56" s="553"/>
      <c r="E56" s="553"/>
      <c r="F56" s="554"/>
    </row>
    <row r="57" spans="1:9" ht="21" customHeight="1">
      <c r="A57" s="552" t="s">
        <v>153</v>
      </c>
      <c r="B57" s="553"/>
      <c r="C57" s="553"/>
      <c r="D57" s="553"/>
      <c r="E57" s="553"/>
      <c r="F57" s="554"/>
    </row>
    <row r="58" spans="1:9" ht="18.75" customHeight="1">
      <c r="A58" s="552" t="s">
        <v>152</v>
      </c>
      <c r="B58" s="553"/>
      <c r="C58" s="553"/>
      <c r="D58" s="553"/>
      <c r="E58" s="553"/>
      <c r="F58" s="554"/>
    </row>
    <row r="59" spans="1:9">
      <c r="A59" s="552"/>
      <c r="B59" s="553"/>
      <c r="C59" s="553"/>
      <c r="D59" s="553"/>
      <c r="E59" s="553"/>
      <c r="F59" s="554"/>
    </row>
    <row r="60" spans="1:9">
      <c r="A60" s="542" t="s">
        <v>108</v>
      </c>
      <c r="B60" s="542"/>
      <c r="C60" s="542"/>
      <c r="D60" s="542"/>
      <c r="E60" s="542"/>
      <c r="F60" s="542"/>
    </row>
    <row r="61" spans="1:9" ht="122.25" customHeight="1">
      <c r="A61" s="539" t="s">
        <v>151</v>
      </c>
      <c r="B61" s="540"/>
      <c r="C61" s="540"/>
      <c r="D61" s="540"/>
      <c r="E61" s="540"/>
      <c r="F61" s="541"/>
    </row>
    <row r="62" spans="1:9" ht="28.5" customHeight="1">
      <c r="A62" s="542" t="s">
        <v>107</v>
      </c>
      <c r="B62" s="542"/>
      <c r="C62" s="542"/>
      <c r="D62" s="542"/>
      <c r="E62" s="542"/>
      <c r="F62" s="542"/>
    </row>
    <row r="63" spans="1:9" ht="66" customHeight="1">
      <c r="A63" s="546" t="s">
        <v>285</v>
      </c>
      <c r="B63" s="547"/>
      <c r="C63" s="547"/>
      <c r="D63" s="547"/>
      <c r="E63" s="547"/>
      <c r="F63" s="548"/>
    </row>
    <row r="64" spans="1:9">
      <c r="A64" s="516"/>
      <c r="B64" s="516"/>
      <c r="C64" s="516"/>
      <c r="D64" s="516"/>
      <c r="E64" s="516"/>
      <c r="F64" s="516"/>
    </row>
    <row r="65" spans="1:6" ht="44.25" customHeight="1">
      <c r="A65" s="108" t="s">
        <v>75</v>
      </c>
      <c r="B65" s="63" t="s">
        <v>74</v>
      </c>
      <c r="C65" s="63" t="s">
        <v>311</v>
      </c>
      <c r="D65" s="63" t="s">
        <v>19</v>
      </c>
      <c r="E65" s="63" t="s">
        <v>290</v>
      </c>
      <c r="F65" s="107" t="s">
        <v>73</v>
      </c>
    </row>
    <row r="66" spans="1:6">
      <c r="A66" s="543"/>
      <c r="B66" s="544"/>
      <c r="C66" s="544"/>
      <c r="D66" s="544"/>
      <c r="E66" s="544"/>
      <c r="F66" s="545"/>
    </row>
    <row r="67" spans="1:6" ht="114.75" customHeight="1">
      <c r="A67" s="52" t="s">
        <v>150</v>
      </c>
      <c r="B67" s="52" t="s">
        <v>149</v>
      </c>
      <c r="C67" s="52" t="s">
        <v>148</v>
      </c>
      <c r="D67" s="52" t="s">
        <v>148</v>
      </c>
      <c r="E67" s="52" t="s">
        <v>148</v>
      </c>
      <c r="F67" s="99">
        <v>2024</v>
      </c>
    </row>
    <row r="68" spans="1:6">
      <c r="A68" s="112" t="s">
        <v>106</v>
      </c>
      <c r="B68" s="52"/>
      <c r="C68" s="52"/>
      <c r="D68" s="52"/>
      <c r="E68" s="52"/>
      <c r="F68" s="99"/>
    </row>
    <row r="69" spans="1:6" ht="35.25" customHeight="1">
      <c r="A69" s="52"/>
      <c r="B69" s="63" t="s">
        <v>69</v>
      </c>
      <c r="C69" s="63" t="s">
        <v>311</v>
      </c>
      <c r="D69" s="63" t="s">
        <v>19</v>
      </c>
      <c r="E69" s="63" t="s">
        <v>290</v>
      </c>
      <c r="F69" s="107" t="s">
        <v>104</v>
      </c>
    </row>
    <row r="70" spans="1:6" ht="21.75" customHeight="1">
      <c r="A70" s="52" t="s">
        <v>122</v>
      </c>
      <c r="B70" s="99" t="s">
        <v>66</v>
      </c>
      <c r="C70" s="189">
        <v>114522.72</v>
      </c>
      <c r="D70" s="189">
        <v>109585.058</v>
      </c>
      <c r="E70" s="189">
        <v>105028.32</v>
      </c>
      <c r="F70" s="99" t="s">
        <v>312</v>
      </c>
    </row>
    <row r="71" spans="1:6">
      <c r="A71" s="52" t="s">
        <v>2</v>
      </c>
      <c r="B71" s="99" t="s">
        <v>66</v>
      </c>
      <c r="C71" s="194"/>
      <c r="D71" s="194"/>
      <c r="E71" s="194"/>
      <c r="F71" s="99"/>
    </row>
    <row r="72" spans="1:6">
      <c r="A72" s="108" t="s">
        <v>105</v>
      </c>
      <c r="B72" s="99" t="s">
        <v>66</v>
      </c>
      <c r="C72" s="194"/>
      <c r="D72" s="194"/>
      <c r="E72" s="193"/>
      <c r="F72" s="99"/>
    </row>
    <row r="73" spans="1:6">
      <c r="A73" s="108"/>
      <c r="B73" s="99"/>
      <c r="C73" s="194"/>
      <c r="D73" s="194"/>
      <c r="E73" s="193"/>
      <c r="F73" s="99"/>
    </row>
    <row r="74" spans="1:6" ht="33.75" customHeight="1">
      <c r="A74" s="108"/>
      <c r="B74" s="63" t="s">
        <v>69</v>
      </c>
      <c r="C74" s="63" t="s">
        <v>311</v>
      </c>
      <c r="D74" s="63" t="s">
        <v>19</v>
      </c>
      <c r="E74" s="63" t="s">
        <v>290</v>
      </c>
      <c r="F74" s="107" t="s">
        <v>104</v>
      </c>
    </row>
    <row r="75" spans="1:6" ht="67.5" customHeight="1">
      <c r="A75" s="52" t="s">
        <v>147</v>
      </c>
      <c r="B75" s="99" t="s">
        <v>66</v>
      </c>
      <c r="C75" s="189">
        <f>C70</f>
        <v>114522.72</v>
      </c>
      <c r="D75" s="189">
        <f t="shared" ref="D75:E75" si="0">D70</f>
        <v>109585.058</v>
      </c>
      <c r="E75" s="189">
        <f t="shared" si="0"/>
        <v>105028.32</v>
      </c>
      <c r="F75" s="99" t="s">
        <v>312</v>
      </c>
    </row>
    <row r="76" spans="1:6">
      <c r="A76" s="52" t="s">
        <v>68</v>
      </c>
      <c r="B76" s="99" t="s">
        <v>66</v>
      </c>
      <c r="C76" s="194"/>
      <c r="D76" s="194"/>
      <c r="E76" s="193"/>
      <c r="F76" s="99"/>
    </row>
    <row r="77" spans="1:6">
      <c r="A77" s="52" t="s">
        <v>67</v>
      </c>
      <c r="B77" s="99" t="s">
        <v>66</v>
      </c>
      <c r="C77" s="193" t="s">
        <v>66</v>
      </c>
      <c r="D77" s="193" t="s">
        <v>66</v>
      </c>
      <c r="E77" s="193" t="s">
        <v>66</v>
      </c>
      <c r="F77" s="99" t="s">
        <v>66</v>
      </c>
    </row>
    <row r="78" spans="1:6">
      <c r="A78" s="52"/>
      <c r="B78" s="99" t="s">
        <v>66</v>
      </c>
      <c r="C78" s="194"/>
      <c r="D78" s="194"/>
      <c r="E78" s="194"/>
      <c r="F78" s="99"/>
    </row>
    <row r="79" spans="1:6">
      <c r="A79" s="52" t="s">
        <v>146</v>
      </c>
      <c r="B79" s="99" t="s">
        <v>66</v>
      </c>
      <c r="C79" s="194"/>
      <c r="D79" s="194"/>
      <c r="E79" s="194"/>
      <c r="F79" s="99"/>
    </row>
    <row r="80" spans="1:6" ht="27">
      <c r="A80" s="52" t="s">
        <v>279</v>
      </c>
      <c r="B80" s="99" t="s">
        <v>66</v>
      </c>
      <c r="C80" s="212">
        <f>C75</f>
        <v>114522.72</v>
      </c>
      <c r="D80" s="212">
        <f t="shared" ref="D80:E80" si="1">D75</f>
        <v>109585.058</v>
      </c>
      <c r="E80" s="212">
        <f t="shared" si="1"/>
        <v>105028.32</v>
      </c>
      <c r="F80" s="99" t="s">
        <v>312</v>
      </c>
    </row>
    <row r="81" spans="1:6" ht="27" customHeight="1">
      <c r="A81" s="108" t="s">
        <v>65</v>
      </c>
      <c r="B81" s="108"/>
      <c r="C81" s="108"/>
      <c r="D81" s="108"/>
      <c r="E81" s="108"/>
      <c r="F81" s="63"/>
    </row>
    <row r="82" spans="1:6" ht="28.5" customHeight="1">
      <c r="A82" s="52" t="s">
        <v>121</v>
      </c>
      <c r="B82" s="52"/>
      <c r="C82" s="52"/>
      <c r="D82" s="52"/>
      <c r="E82" s="52"/>
      <c r="F82" s="99"/>
    </row>
    <row r="83" spans="1:6">
      <c r="A83" s="52"/>
      <c r="B83" s="52"/>
      <c r="C83" s="52"/>
      <c r="D83" s="52"/>
      <c r="E83" s="52"/>
      <c r="F83" s="99"/>
    </row>
    <row r="84" spans="1:6" ht="28.5" customHeight="1">
      <c r="A84" s="108" t="s">
        <v>103</v>
      </c>
      <c r="B84" s="108"/>
      <c r="C84" s="108"/>
      <c r="D84" s="108"/>
      <c r="E84" s="108"/>
      <c r="F84" s="63"/>
    </row>
    <row r="85" spans="1:6">
      <c r="A85" s="52" t="s">
        <v>120</v>
      </c>
      <c r="B85" s="52"/>
      <c r="C85" s="52"/>
      <c r="D85" s="52"/>
      <c r="E85" s="52"/>
      <c r="F85" s="99"/>
    </row>
    <row r="86" spans="1:6">
      <c r="A86" s="52" t="s">
        <v>119</v>
      </c>
      <c r="B86" s="52"/>
      <c r="C86" s="52"/>
      <c r="D86" s="52"/>
      <c r="E86" s="52"/>
      <c r="F86" s="99"/>
    </row>
    <row r="87" spans="1:6" ht="31.5" customHeight="1">
      <c r="A87" s="108" t="s">
        <v>102</v>
      </c>
      <c r="B87" s="108"/>
      <c r="C87" s="108"/>
      <c r="D87" s="108"/>
      <c r="E87" s="108"/>
      <c r="F87" s="63"/>
    </row>
    <row r="88" spans="1:6">
      <c r="A88" s="52"/>
      <c r="B88" s="52"/>
      <c r="C88" s="52"/>
      <c r="D88" s="52"/>
      <c r="E88" s="52"/>
      <c r="F88" s="99"/>
    </row>
  </sheetData>
  <mergeCells count="63">
    <mergeCell ref="A10:F10"/>
    <mergeCell ref="A3:F3"/>
    <mergeCell ref="A4:F4"/>
    <mergeCell ref="A5:F5"/>
    <mergeCell ref="A6:F6"/>
    <mergeCell ref="A7:F7"/>
    <mergeCell ref="A8:F8"/>
    <mergeCell ref="A9:F9"/>
    <mergeCell ref="A31:F31"/>
    <mergeCell ref="A11:F11"/>
    <mergeCell ref="A12:F12"/>
    <mergeCell ref="A13:F13"/>
    <mergeCell ref="A14:F14"/>
    <mergeCell ref="A15:F15"/>
    <mergeCell ref="A30:F30"/>
    <mergeCell ref="A52:F52"/>
    <mergeCell ref="A16:F16"/>
    <mergeCell ref="A34:F34"/>
    <mergeCell ref="A29:F29"/>
    <mergeCell ref="A23:F23"/>
    <mergeCell ref="A27:F27"/>
    <mergeCell ref="A28:F28"/>
    <mergeCell ref="A25:F25"/>
    <mergeCell ref="A24:F24"/>
    <mergeCell ref="A26:F26"/>
    <mergeCell ref="A18:F18"/>
    <mergeCell ref="A19:F19"/>
    <mergeCell ref="A20:F20"/>
    <mergeCell ref="A21:F21"/>
    <mergeCell ref="A22:F22"/>
    <mergeCell ref="A17:F17"/>
    <mergeCell ref="A50:F50"/>
    <mergeCell ref="A33:F33"/>
    <mergeCell ref="A32:F32"/>
    <mergeCell ref="A60:F60"/>
    <mergeCell ref="A56:F56"/>
    <mergeCell ref="A57:F57"/>
    <mergeCell ref="A53:F53"/>
    <mergeCell ref="A55:F55"/>
    <mergeCell ref="C45:F45"/>
    <mergeCell ref="C46:F46"/>
    <mergeCell ref="A59:F59"/>
    <mergeCell ref="A35:F35"/>
    <mergeCell ref="A36:F36"/>
    <mergeCell ref="A37:F37"/>
    <mergeCell ref="C49:F49"/>
    <mergeCell ref="D48:F48"/>
    <mergeCell ref="A61:F61"/>
    <mergeCell ref="A62:F62"/>
    <mergeCell ref="A66:F66"/>
    <mergeCell ref="C38:F38"/>
    <mergeCell ref="C39:F39"/>
    <mergeCell ref="C40:F40"/>
    <mergeCell ref="D41:F41"/>
    <mergeCell ref="D42:F42"/>
    <mergeCell ref="C43:F43"/>
    <mergeCell ref="C44:F44"/>
    <mergeCell ref="A63:F63"/>
    <mergeCell ref="C47:F47"/>
    <mergeCell ref="A51:F51"/>
    <mergeCell ref="A54:F54"/>
    <mergeCell ref="A58:F58"/>
    <mergeCell ref="A64:F6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80"/>
  <sheetViews>
    <sheetView topLeftCell="A13" workbookViewId="0">
      <selection activeCell="I61" sqref="I61"/>
    </sheetView>
  </sheetViews>
  <sheetFormatPr defaultRowHeight="15"/>
  <cols>
    <col min="1" max="1" width="41" customWidth="1"/>
    <col min="2" max="2" width="21.85546875" customWidth="1"/>
    <col min="3" max="3" width="12.42578125" customWidth="1"/>
    <col min="4" max="4" width="11.7109375" customWidth="1"/>
    <col min="5" max="5" width="11.85546875" customWidth="1"/>
    <col min="6" max="6" width="11.28515625" customWidth="1"/>
    <col min="8" max="8" width="10" bestFit="1" customWidth="1"/>
  </cols>
  <sheetData>
    <row r="1" spans="1:6" ht="19.5">
      <c r="A1" s="119" t="s">
        <v>244</v>
      </c>
    </row>
    <row r="3" spans="1:6">
      <c r="A3" s="521" t="s">
        <v>88</v>
      </c>
      <c r="B3" s="521"/>
      <c r="C3" s="521"/>
      <c r="D3" s="521"/>
      <c r="E3" s="521"/>
      <c r="F3" s="521"/>
    </row>
    <row r="4" spans="1:6">
      <c r="A4" s="516" t="s">
        <v>243</v>
      </c>
      <c r="B4" s="516"/>
      <c r="C4" s="516"/>
      <c r="D4" s="516"/>
      <c r="E4" s="516"/>
      <c r="F4" s="516"/>
    </row>
    <row r="5" spans="1:6">
      <c r="A5" s="522" t="s">
        <v>242</v>
      </c>
      <c r="B5" s="516"/>
      <c r="C5" s="516"/>
      <c r="D5" s="516"/>
      <c r="E5" s="516"/>
      <c r="F5" s="516"/>
    </row>
    <row r="6" spans="1:6">
      <c r="A6" s="111"/>
      <c r="B6" s="52"/>
      <c r="C6" s="52"/>
      <c r="D6" s="52"/>
      <c r="E6" s="52"/>
      <c r="F6" s="52"/>
    </row>
    <row r="7" spans="1:6" ht="57.75" customHeight="1">
      <c r="A7" s="516" t="s">
        <v>241</v>
      </c>
      <c r="B7" s="516"/>
      <c r="C7" s="516"/>
      <c r="D7" s="516"/>
      <c r="E7" s="516"/>
      <c r="F7" s="516"/>
    </row>
    <row r="8" spans="1:6">
      <c r="A8" s="516" t="s">
        <v>240</v>
      </c>
      <c r="B8" s="516"/>
      <c r="C8" s="516"/>
      <c r="D8" s="516"/>
      <c r="E8" s="516"/>
      <c r="F8" s="516"/>
    </row>
    <row r="9" spans="1:6">
      <c r="A9" s="521" t="s">
        <v>239</v>
      </c>
      <c r="B9" s="521"/>
      <c r="C9" s="521"/>
      <c r="D9" s="521"/>
      <c r="E9" s="521"/>
      <c r="F9" s="521"/>
    </row>
    <row r="10" spans="1:6">
      <c r="A10" s="516" t="s">
        <v>238</v>
      </c>
      <c r="B10" s="516"/>
      <c r="C10" s="516"/>
      <c r="D10" s="516"/>
      <c r="E10" s="516"/>
      <c r="F10" s="516"/>
    </row>
    <row r="11" spans="1:6">
      <c r="A11" s="571" t="s">
        <v>237</v>
      </c>
      <c r="B11" s="571"/>
      <c r="C11" s="571"/>
      <c r="D11" s="571"/>
      <c r="E11" s="571"/>
      <c r="F11" s="571"/>
    </row>
    <row r="12" spans="1:6" ht="15" customHeight="1">
      <c r="A12" s="516" t="s">
        <v>314</v>
      </c>
      <c r="B12" s="516"/>
      <c r="C12" s="516"/>
      <c r="D12" s="516"/>
      <c r="E12" s="516"/>
      <c r="F12" s="516"/>
    </row>
    <row r="13" spans="1:6">
      <c r="A13" s="572">
        <v>1155</v>
      </c>
      <c r="B13" s="573"/>
      <c r="C13" s="573"/>
      <c r="D13" s="573"/>
      <c r="E13" s="573"/>
      <c r="F13" s="574"/>
    </row>
    <row r="14" spans="1:6" ht="41.25" customHeight="1">
      <c r="A14" s="516" t="s">
        <v>236</v>
      </c>
      <c r="B14" s="516"/>
      <c r="C14" s="516"/>
      <c r="D14" s="516"/>
      <c r="E14" s="516"/>
      <c r="F14" s="516"/>
    </row>
    <row r="15" spans="1:6">
      <c r="A15" s="521" t="s">
        <v>85</v>
      </c>
      <c r="B15" s="521"/>
      <c r="C15" s="521"/>
      <c r="D15" s="521"/>
      <c r="E15" s="521"/>
      <c r="F15" s="521"/>
    </row>
    <row r="16" spans="1:6" ht="33" customHeight="1">
      <c r="A16" s="571" t="s">
        <v>337</v>
      </c>
      <c r="B16" s="571"/>
      <c r="C16" s="571"/>
      <c r="D16" s="571"/>
      <c r="E16" s="571"/>
      <c r="F16" s="571"/>
    </row>
    <row r="17" spans="1:6">
      <c r="A17" s="516"/>
      <c r="B17" s="516"/>
      <c r="C17" s="516"/>
      <c r="D17" s="516"/>
      <c r="E17" s="516"/>
      <c r="F17" s="516"/>
    </row>
    <row r="18" spans="1:6" ht="15" customHeight="1">
      <c r="A18" s="571" t="s">
        <v>315</v>
      </c>
      <c r="B18" s="571"/>
      <c r="C18" s="571"/>
      <c r="D18" s="571"/>
      <c r="E18" s="571"/>
      <c r="F18" s="571"/>
    </row>
    <row r="19" spans="1:6">
      <c r="A19" s="516"/>
      <c r="B19" s="516"/>
      <c r="C19" s="516"/>
      <c r="D19" s="516"/>
      <c r="E19" s="516"/>
      <c r="F19" s="516"/>
    </row>
    <row r="20" spans="1:6">
      <c r="A20" s="516" t="s">
        <v>117</v>
      </c>
      <c r="B20" s="516"/>
      <c r="C20" s="516"/>
      <c r="D20" s="516"/>
      <c r="E20" s="516"/>
      <c r="F20" s="516"/>
    </row>
    <row r="21" spans="1:6" ht="33.75" customHeight="1">
      <c r="A21" s="557" t="s">
        <v>235</v>
      </c>
      <c r="B21" s="557"/>
      <c r="C21" s="557"/>
      <c r="D21" s="557"/>
      <c r="E21" s="557"/>
      <c r="F21" s="557"/>
    </row>
    <row r="22" spans="1:6" ht="47.25" customHeight="1">
      <c r="A22" s="570" t="s">
        <v>234</v>
      </c>
      <c r="B22" s="570"/>
      <c r="C22" s="570"/>
      <c r="D22" s="570"/>
      <c r="E22" s="570"/>
      <c r="F22" s="570"/>
    </row>
    <row r="23" spans="1:6" ht="58.5" customHeight="1">
      <c r="A23" s="516" t="s">
        <v>316</v>
      </c>
      <c r="B23" s="516"/>
      <c r="C23" s="516"/>
      <c r="D23" s="516"/>
      <c r="E23" s="516"/>
      <c r="F23" s="516"/>
    </row>
    <row r="24" spans="1:6" ht="33" customHeight="1">
      <c r="A24" s="535" t="s">
        <v>233</v>
      </c>
      <c r="B24" s="536"/>
      <c r="C24" s="536"/>
      <c r="D24" s="536"/>
      <c r="E24" s="536"/>
      <c r="F24" s="537"/>
    </row>
    <row r="25" spans="1:6" ht="115.5" customHeight="1">
      <c r="A25" s="535" t="s">
        <v>232</v>
      </c>
      <c r="B25" s="536"/>
      <c r="C25" s="536"/>
      <c r="D25" s="536"/>
      <c r="E25" s="536"/>
      <c r="F25" s="537"/>
    </row>
    <row r="26" spans="1:6" ht="175.5" customHeight="1">
      <c r="A26" s="535" t="s">
        <v>231</v>
      </c>
      <c r="B26" s="536"/>
      <c r="C26" s="536"/>
      <c r="D26" s="536"/>
      <c r="E26" s="536"/>
      <c r="F26" s="537"/>
    </row>
    <row r="27" spans="1:6" ht="254.25" customHeight="1">
      <c r="A27" s="535" t="s">
        <v>230</v>
      </c>
      <c r="B27" s="536"/>
      <c r="C27" s="536"/>
      <c r="D27" s="536"/>
      <c r="E27" s="536"/>
      <c r="F27" s="537"/>
    </row>
    <row r="28" spans="1:6" ht="131.25" customHeight="1">
      <c r="A28" s="535" t="s">
        <v>229</v>
      </c>
      <c r="B28" s="536"/>
      <c r="C28" s="536"/>
      <c r="D28" s="536"/>
      <c r="E28" s="536"/>
      <c r="F28" s="537"/>
    </row>
    <row r="29" spans="1:6" ht="21.75" customHeight="1">
      <c r="A29" s="557" t="s">
        <v>228</v>
      </c>
      <c r="B29" s="557"/>
      <c r="C29" s="557"/>
      <c r="D29" s="557"/>
      <c r="E29" s="557"/>
      <c r="F29" s="557"/>
    </row>
    <row r="30" spans="1:6" ht="33" customHeight="1">
      <c r="A30" s="555" t="s">
        <v>137</v>
      </c>
      <c r="B30" s="555"/>
      <c r="C30" s="555"/>
      <c r="D30" s="555"/>
      <c r="E30" s="555"/>
      <c r="F30" s="555"/>
    </row>
    <row r="31" spans="1:6">
      <c r="A31" s="555"/>
      <c r="B31" s="555"/>
      <c r="C31" s="555"/>
      <c r="D31" s="555"/>
      <c r="E31" s="555"/>
      <c r="F31" s="555"/>
    </row>
    <row r="32" spans="1:6" ht="26.25" customHeight="1">
      <c r="A32" s="516" t="s">
        <v>227</v>
      </c>
      <c r="B32" s="516"/>
      <c r="C32" s="516"/>
      <c r="D32" s="516"/>
      <c r="E32" s="516"/>
      <c r="F32" s="516"/>
    </row>
    <row r="33" spans="1:6" ht="24.75" customHeight="1">
      <c r="A33" s="557" t="s">
        <v>226</v>
      </c>
      <c r="B33" s="557"/>
      <c r="C33" s="557"/>
      <c r="D33" s="557"/>
      <c r="E33" s="557"/>
      <c r="F33" s="557"/>
    </row>
    <row r="34" spans="1:6" ht="20.25" customHeight="1">
      <c r="A34" s="558" t="s">
        <v>225</v>
      </c>
      <c r="B34" s="558"/>
      <c r="C34" s="558"/>
      <c r="D34" s="558"/>
      <c r="E34" s="558"/>
      <c r="F34" s="558"/>
    </row>
    <row r="35" spans="1:6">
      <c r="A35" s="555"/>
      <c r="B35" s="555"/>
      <c r="C35" s="555"/>
      <c r="D35" s="555"/>
      <c r="E35" s="555"/>
      <c r="F35" s="555"/>
    </row>
    <row r="36" spans="1:6" ht="100.5" customHeight="1">
      <c r="A36" s="216" t="s">
        <v>224</v>
      </c>
      <c r="B36" s="216" t="s">
        <v>223</v>
      </c>
      <c r="C36" s="581" t="s">
        <v>222</v>
      </c>
      <c r="D36" s="582"/>
      <c r="E36" s="582"/>
      <c r="F36" s="583"/>
    </row>
    <row r="37" spans="1:6" ht="67.5" customHeight="1">
      <c r="A37" s="132" t="s">
        <v>221</v>
      </c>
      <c r="B37" s="99"/>
      <c r="C37" s="535" t="s">
        <v>220</v>
      </c>
      <c r="D37" s="579"/>
      <c r="E37" s="579"/>
      <c r="F37" s="580"/>
    </row>
    <row r="38" spans="1:6" ht="40.5" customHeight="1">
      <c r="A38" s="52" t="s">
        <v>219</v>
      </c>
      <c r="B38" s="52"/>
      <c r="C38" s="535" t="s">
        <v>218</v>
      </c>
      <c r="D38" s="579"/>
      <c r="E38" s="579"/>
      <c r="F38" s="580"/>
    </row>
    <row r="39" spans="1:6" ht="39.75" customHeight="1">
      <c r="A39" s="52" t="s">
        <v>217</v>
      </c>
      <c r="B39" s="52"/>
      <c r="C39" s="535" t="s">
        <v>216</v>
      </c>
      <c r="D39" s="579"/>
      <c r="E39" s="579"/>
      <c r="F39" s="580"/>
    </row>
    <row r="40" spans="1:6" ht="36.75" customHeight="1">
      <c r="A40" s="52" t="s">
        <v>215</v>
      </c>
      <c r="B40" s="52"/>
      <c r="C40" s="572" t="s">
        <v>214</v>
      </c>
      <c r="D40" s="579"/>
      <c r="E40" s="579"/>
      <c r="F40" s="580"/>
    </row>
    <row r="41" spans="1:6" ht="40.5">
      <c r="A41" s="52" t="s">
        <v>213</v>
      </c>
      <c r="B41" s="52"/>
      <c r="C41" s="578" t="s">
        <v>212</v>
      </c>
      <c r="D41" s="579"/>
      <c r="E41" s="579"/>
      <c r="F41" s="580"/>
    </row>
    <row r="42" spans="1:6" ht="27">
      <c r="A42" s="52" t="s">
        <v>211</v>
      </c>
      <c r="B42" s="52"/>
      <c r="C42" s="578"/>
      <c r="D42" s="579"/>
      <c r="E42" s="579"/>
      <c r="F42" s="580"/>
    </row>
    <row r="43" spans="1:6" ht="27">
      <c r="A43" s="52" t="s">
        <v>210</v>
      </c>
      <c r="B43" s="52"/>
      <c r="C43" s="578"/>
      <c r="D43" s="579"/>
      <c r="E43" s="579"/>
      <c r="F43" s="580"/>
    </row>
    <row r="44" spans="1:6">
      <c r="A44" s="52" t="s">
        <v>209</v>
      </c>
      <c r="B44" s="52"/>
      <c r="C44" s="578"/>
      <c r="D44" s="579"/>
      <c r="E44" s="579"/>
      <c r="F44" s="580"/>
    </row>
    <row r="45" spans="1:6" ht="27">
      <c r="A45" s="52" t="s">
        <v>208</v>
      </c>
      <c r="B45" s="52"/>
      <c r="C45" s="578"/>
      <c r="D45" s="579"/>
      <c r="E45" s="579"/>
      <c r="F45" s="580"/>
    </row>
    <row r="46" spans="1:6">
      <c r="A46" s="52" t="s">
        <v>207</v>
      </c>
      <c r="B46" s="52"/>
      <c r="C46" s="578"/>
      <c r="D46" s="579"/>
      <c r="E46" s="579"/>
      <c r="F46" s="580"/>
    </row>
    <row r="47" spans="1:6">
      <c r="A47" s="596"/>
      <c r="B47" s="597"/>
      <c r="C47" s="597"/>
      <c r="D47" s="597"/>
      <c r="E47" s="597"/>
      <c r="F47" s="598"/>
    </row>
    <row r="48" spans="1:6">
      <c r="A48" s="575"/>
      <c r="B48" s="576"/>
      <c r="C48" s="576"/>
      <c r="D48" s="576"/>
      <c r="E48" s="576"/>
      <c r="F48" s="577"/>
    </row>
    <row r="49" spans="1:6">
      <c r="A49" s="590" t="s">
        <v>206</v>
      </c>
      <c r="B49" s="591"/>
      <c r="C49" s="591"/>
      <c r="D49" s="591"/>
      <c r="E49" s="591"/>
      <c r="F49" s="592"/>
    </row>
    <row r="50" spans="1:6" ht="44.25" customHeight="1">
      <c r="A50" s="535" t="s">
        <v>205</v>
      </c>
      <c r="B50" s="536"/>
      <c r="C50" s="536"/>
      <c r="D50" s="536"/>
      <c r="E50" s="536"/>
      <c r="F50" s="537"/>
    </row>
    <row r="51" spans="1:6" ht="40.5" customHeight="1">
      <c r="A51" s="575" t="s">
        <v>129</v>
      </c>
      <c r="B51" s="576"/>
      <c r="C51" s="576"/>
      <c r="D51" s="576"/>
      <c r="E51" s="576"/>
      <c r="F51" s="577"/>
    </row>
    <row r="52" spans="1:6">
      <c r="A52" s="590" t="s">
        <v>204</v>
      </c>
      <c r="B52" s="591"/>
      <c r="C52" s="591"/>
      <c r="D52" s="591"/>
      <c r="E52" s="591"/>
      <c r="F52" s="592"/>
    </row>
    <row r="53" spans="1:6" ht="145.5" customHeight="1">
      <c r="A53" s="593" t="s">
        <v>203</v>
      </c>
      <c r="B53" s="594"/>
      <c r="C53" s="594"/>
      <c r="D53" s="594"/>
      <c r="E53" s="594"/>
      <c r="F53" s="595"/>
    </row>
    <row r="54" spans="1:6">
      <c r="A54" s="590" t="s">
        <v>202</v>
      </c>
      <c r="B54" s="591"/>
      <c r="C54" s="591"/>
      <c r="D54" s="591"/>
      <c r="E54" s="591"/>
      <c r="F54" s="592"/>
    </row>
    <row r="55" spans="1:6" ht="149.25" customHeight="1">
      <c r="A55" s="575" t="s">
        <v>201</v>
      </c>
      <c r="B55" s="576"/>
      <c r="C55" s="576"/>
      <c r="D55" s="576"/>
      <c r="E55" s="576"/>
      <c r="F55" s="577"/>
    </row>
    <row r="56" spans="1:6" ht="40.5" customHeight="1">
      <c r="A56" s="575" t="s">
        <v>129</v>
      </c>
      <c r="B56" s="576"/>
      <c r="C56" s="576"/>
      <c r="D56" s="576"/>
      <c r="E56" s="576"/>
      <c r="F56" s="577"/>
    </row>
    <row r="57" spans="1:6" ht="28.5" customHeight="1">
      <c r="A57" s="584" t="s">
        <v>200</v>
      </c>
      <c r="B57" s="585"/>
      <c r="C57" s="585"/>
      <c r="D57" s="585"/>
      <c r="E57" s="585"/>
      <c r="F57" s="586"/>
    </row>
    <row r="58" spans="1:6" ht="65.25" customHeight="1">
      <c r="A58" s="567" t="s">
        <v>199</v>
      </c>
      <c r="B58" s="568"/>
      <c r="C58" s="568"/>
      <c r="D58" s="568"/>
      <c r="E58" s="568"/>
      <c r="F58" s="569"/>
    </row>
    <row r="59" spans="1:6">
      <c r="A59" s="587"/>
      <c r="B59" s="588"/>
      <c r="C59" s="588"/>
      <c r="D59" s="588"/>
      <c r="E59" s="588"/>
      <c r="F59" s="589"/>
    </row>
    <row r="60" spans="1:6" ht="69">
      <c r="A60" s="108" t="s">
        <v>198</v>
      </c>
      <c r="B60" s="63" t="s">
        <v>74</v>
      </c>
      <c r="C60" s="63" t="s">
        <v>311</v>
      </c>
      <c r="D60" s="63" t="s">
        <v>19</v>
      </c>
      <c r="E60" s="63" t="s">
        <v>290</v>
      </c>
      <c r="F60" s="107" t="s">
        <v>197</v>
      </c>
    </row>
    <row r="61" spans="1:6" ht="111" customHeight="1">
      <c r="A61" s="52" t="s">
        <v>196</v>
      </c>
      <c r="B61" s="52" t="s">
        <v>195</v>
      </c>
      <c r="C61" s="52" t="s">
        <v>148</v>
      </c>
      <c r="D61" s="52" t="s">
        <v>148</v>
      </c>
      <c r="E61" s="52" t="s">
        <v>148</v>
      </c>
      <c r="F61" s="199" t="s">
        <v>290</v>
      </c>
    </row>
    <row r="62" spans="1:6">
      <c r="A62" s="52" t="s">
        <v>123</v>
      </c>
      <c r="B62" s="52"/>
      <c r="C62" s="52"/>
      <c r="D62" s="52"/>
      <c r="E62" s="52"/>
      <c r="F62" s="52"/>
    </row>
    <row r="63" spans="1:6" ht="54">
      <c r="A63" s="105" t="s">
        <v>194</v>
      </c>
      <c r="B63" s="216" t="s">
        <v>69</v>
      </c>
      <c r="C63" s="216" t="s">
        <v>311</v>
      </c>
      <c r="D63" s="216" t="s">
        <v>19</v>
      </c>
      <c r="E63" s="216" t="s">
        <v>290</v>
      </c>
      <c r="F63" s="118" t="s">
        <v>104</v>
      </c>
    </row>
    <row r="64" spans="1:6">
      <c r="A64" s="52"/>
      <c r="B64" s="99" t="s">
        <v>66</v>
      </c>
      <c r="C64" s="197">
        <v>116656.89599999999</v>
      </c>
      <c r="D64" s="197">
        <v>115372.89599999999</v>
      </c>
      <c r="E64" s="197">
        <v>108196.89599999999</v>
      </c>
      <c r="F64" s="99" t="s">
        <v>312</v>
      </c>
    </row>
    <row r="65" spans="1:6">
      <c r="A65" s="52" t="s">
        <v>122</v>
      </c>
      <c r="B65" s="99" t="s">
        <v>66</v>
      </c>
      <c r="C65" s="196"/>
      <c r="D65" s="196"/>
      <c r="E65" s="196"/>
      <c r="F65" s="52"/>
    </row>
    <row r="66" spans="1:6">
      <c r="A66" s="52" t="s">
        <v>2</v>
      </c>
      <c r="B66" s="99" t="s">
        <v>66</v>
      </c>
      <c r="C66" s="196"/>
      <c r="D66" s="196"/>
      <c r="E66" s="195"/>
      <c r="F66" s="99"/>
    </row>
    <row r="67" spans="1:6" ht="60" customHeight="1">
      <c r="A67" s="215" t="s">
        <v>193</v>
      </c>
      <c r="B67" s="216" t="s">
        <v>69</v>
      </c>
      <c r="C67" s="216" t="s">
        <v>311</v>
      </c>
      <c r="D67" s="216" t="s">
        <v>19</v>
      </c>
      <c r="E67" s="216" t="s">
        <v>290</v>
      </c>
      <c r="F67" s="118" t="s">
        <v>104</v>
      </c>
    </row>
    <row r="68" spans="1:6" ht="81">
      <c r="A68" s="52" t="s">
        <v>192</v>
      </c>
      <c r="B68" s="99" t="s">
        <v>66</v>
      </c>
      <c r="C68" s="197">
        <f>C64</f>
        <v>116656.89599999999</v>
      </c>
      <c r="D68" s="197">
        <f>D64</f>
        <v>115372.89599999999</v>
      </c>
      <c r="E68" s="197">
        <f>E64</f>
        <v>108196.89599999999</v>
      </c>
      <c r="F68" s="99" t="s">
        <v>312</v>
      </c>
    </row>
    <row r="69" spans="1:6">
      <c r="A69" s="52" t="s">
        <v>67</v>
      </c>
      <c r="B69" s="99" t="s">
        <v>66</v>
      </c>
      <c r="C69" s="196"/>
      <c r="D69" s="196"/>
      <c r="E69" s="195"/>
      <c r="F69" s="99" t="s">
        <v>66</v>
      </c>
    </row>
    <row r="70" spans="1:6">
      <c r="A70" s="52"/>
      <c r="B70" s="99" t="s">
        <v>66</v>
      </c>
      <c r="C70" s="195" t="s">
        <v>66</v>
      </c>
      <c r="D70" s="195" t="s">
        <v>66</v>
      </c>
      <c r="E70" s="195" t="s">
        <v>66</v>
      </c>
      <c r="F70" s="52"/>
    </row>
    <row r="71" spans="1:6">
      <c r="A71" s="52" t="s">
        <v>146</v>
      </c>
      <c r="B71" s="99" t="s">
        <v>66</v>
      </c>
      <c r="C71" s="196"/>
      <c r="D71" s="196"/>
      <c r="E71" s="196"/>
      <c r="F71" s="52"/>
    </row>
    <row r="72" spans="1:6" ht="27">
      <c r="A72" s="52" t="s">
        <v>280</v>
      </c>
      <c r="B72" s="99" t="s">
        <v>66</v>
      </c>
      <c r="C72" s="220">
        <f>C68</f>
        <v>116656.89599999999</v>
      </c>
      <c r="D72" s="220">
        <f>D68</f>
        <v>115372.89599999999</v>
      </c>
      <c r="E72" s="220">
        <f>E68</f>
        <v>108196.89599999999</v>
      </c>
      <c r="F72" s="99" t="s">
        <v>312</v>
      </c>
    </row>
    <row r="73" spans="1:6" ht="27" customHeight="1">
      <c r="A73" s="217" t="s">
        <v>65</v>
      </c>
      <c r="B73" s="129"/>
      <c r="C73" s="129"/>
      <c r="D73" s="129"/>
      <c r="E73" s="129"/>
      <c r="F73" s="128"/>
    </row>
    <row r="74" spans="1:6" ht="30" customHeight="1">
      <c r="A74" s="131" t="s">
        <v>191</v>
      </c>
      <c r="B74" s="116"/>
      <c r="C74" s="116"/>
      <c r="D74" s="116"/>
      <c r="E74" s="116"/>
      <c r="F74" s="115"/>
    </row>
    <row r="75" spans="1:6">
      <c r="A75" s="130"/>
      <c r="B75" s="114"/>
      <c r="C75" s="114"/>
      <c r="D75" s="114"/>
      <c r="E75" s="114"/>
      <c r="F75" s="113"/>
    </row>
    <row r="76" spans="1:6" ht="28.5" customHeight="1">
      <c r="A76" s="217" t="s">
        <v>190</v>
      </c>
      <c r="B76" s="218"/>
      <c r="C76" s="218"/>
      <c r="D76" s="218"/>
      <c r="E76" s="218"/>
      <c r="F76" s="219"/>
    </row>
    <row r="77" spans="1:6">
      <c r="A77" s="127" t="s">
        <v>120</v>
      </c>
      <c r="B77" s="126"/>
      <c r="C77" s="126"/>
      <c r="D77" s="126"/>
      <c r="E77" s="126"/>
      <c r="F77" s="125"/>
    </row>
    <row r="78" spans="1:6">
      <c r="A78" s="127" t="s">
        <v>119</v>
      </c>
      <c r="B78" s="126"/>
      <c r="C78" s="126"/>
      <c r="D78" s="126"/>
      <c r="E78" s="126"/>
      <c r="F78" s="125"/>
    </row>
    <row r="79" spans="1:6" ht="31.5" customHeight="1">
      <c r="A79" s="217" t="s">
        <v>189</v>
      </c>
      <c r="B79" s="218"/>
      <c r="C79" s="218"/>
      <c r="D79" s="218"/>
      <c r="E79" s="218"/>
      <c r="F79" s="219"/>
    </row>
    <row r="80" spans="1:6">
      <c r="A80" s="127"/>
      <c r="B80" s="126"/>
      <c r="C80" s="126"/>
      <c r="D80" s="126"/>
      <c r="E80" s="126"/>
      <c r="F80" s="125"/>
    </row>
  </sheetData>
  <mergeCells count="55">
    <mergeCell ref="A57:F57"/>
    <mergeCell ref="A58:F59"/>
    <mergeCell ref="C41:F41"/>
    <mergeCell ref="C42:F42"/>
    <mergeCell ref="C43:F43"/>
    <mergeCell ref="C44:F44"/>
    <mergeCell ref="C45:F45"/>
    <mergeCell ref="A49:F49"/>
    <mergeCell ref="A50:F50"/>
    <mergeCell ref="A52:F52"/>
    <mergeCell ref="A56:F56"/>
    <mergeCell ref="A53:F53"/>
    <mergeCell ref="A54:F54"/>
    <mergeCell ref="A55:F55"/>
    <mergeCell ref="A47:F47"/>
    <mergeCell ref="A48:F48"/>
    <mergeCell ref="A21:F21"/>
    <mergeCell ref="A31:F31"/>
    <mergeCell ref="C40:F40"/>
    <mergeCell ref="A32:F32"/>
    <mergeCell ref="A33:F33"/>
    <mergeCell ref="A34:F34"/>
    <mergeCell ref="A35:F35"/>
    <mergeCell ref="A30:F30"/>
    <mergeCell ref="C36:F36"/>
    <mergeCell ref="C37:F37"/>
    <mergeCell ref="C38:F38"/>
    <mergeCell ref="C39:F39"/>
    <mergeCell ref="A16:F16"/>
    <mergeCell ref="A17:F17"/>
    <mergeCell ref="A18:F18"/>
    <mergeCell ref="A19:F19"/>
    <mergeCell ref="A20:F20"/>
    <mergeCell ref="A51:F51"/>
    <mergeCell ref="C46:F46"/>
    <mergeCell ref="A22:F22"/>
    <mergeCell ref="A23:F23"/>
    <mergeCell ref="A29:F29"/>
    <mergeCell ref="A24:F24"/>
    <mergeCell ref="A25:F25"/>
    <mergeCell ref="A26:F26"/>
    <mergeCell ref="A28:F28"/>
    <mergeCell ref="A27:F27"/>
    <mergeCell ref="A15:F15"/>
    <mergeCell ref="A9:F9"/>
    <mergeCell ref="A10:F10"/>
    <mergeCell ref="A3:F3"/>
    <mergeCell ref="A4:F4"/>
    <mergeCell ref="A5:F5"/>
    <mergeCell ref="A7:F7"/>
    <mergeCell ref="A8:F8"/>
    <mergeCell ref="A11:F11"/>
    <mergeCell ref="A12:F12"/>
    <mergeCell ref="A13:F13"/>
    <mergeCell ref="A14:F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F52"/>
  <sheetViews>
    <sheetView topLeftCell="A31" workbookViewId="0">
      <selection activeCell="C42" sqref="C42"/>
    </sheetView>
  </sheetViews>
  <sheetFormatPr defaultRowHeight="15"/>
  <cols>
    <col min="1" max="3" width="30" customWidth="1"/>
    <col min="4" max="4" width="23.85546875" customWidth="1"/>
    <col min="5" max="5" width="30" customWidth="1"/>
    <col min="6" max="6" width="22.42578125" customWidth="1"/>
  </cols>
  <sheetData>
    <row r="1" spans="1:6" ht="9.75" customHeight="1"/>
    <row r="2" spans="1:6" ht="17.25" customHeight="1">
      <c r="A2" s="517"/>
      <c r="B2" s="517"/>
      <c r="C2" s="517"/>
      <c r="D2" s="517"/>
      <c r="E2" s="517"/>
      <c r="F2" s="517"/>
    </row>
    <row r="3" spans="1:6" ht="23.25" customHeight="1">
      <c r="A3" s="518" t="s">
        <v>89</v>
      </c>
      <c r="B3" s="518"/>
      <c r="C3" s="518"/>
      <c r="D3" s="518"/>
      <c r="E3" s="518"/>
      <c r="F3" s="518"/>
    </row>
    <row r="6" spans="1:6">
      <c r="A6" s="521" t="s">
        <v>88</v>
      </c>
      <c r="B6" s="521"/>
      <c r="C6" s="521"/>
      <c r="D6" s="521"/>
      <c r="E6" s="521"/>
      <c r="F6" s="521"/>
    </row>
    <row r="7" spans="1:6" ht="28.5" customHeight="1">
      <c r="A7" s="516" t="s">
        <v>101</v>
      </c>
      <c r="B7" s="516"/>
      <c r="C7" s="516"/>
      <c r="D7" s="516"/>
      <c r="E7" s="516"/>
      <c r="F7" s="516"/>
    </row>
    <row r="8" spans="1:6" ht="43.5" customHeight="1">
      <c r="A8" s="516" t="s">
        <v>317</v>
      </c>
      <c r="B8" s="516"/>
      <c r="C8" s="516"/>
      <c r="D8" s="516"/>
      <c r="E8" s="516"/>
      <c r="F8" s="516"/>
    </row>
    <row r="9" spans="1:6" ht="20.25" customHeight="1">
      <c r="A9" s="521" t="s">
        <v>87</v>
      </c>
      <c r="B9" s="521"/>
      <c r="C9" s="521"/>
      <c r="D9" s="521"/>
      <c r="E9" s="521"/>
      <c r="F9" s="521"/>
    </row>
    <row r="10" spans="1:6" ht="20.25" customHeight="1">
      <c r="A10" s="516" t="s">
        <v>320</v>
      </c>
      <c r="B10" s="516"/>
      <c r="C10" s="516"/>
      <c r="D10" s="516"/>
      <c r="E10" s="516"/>
      <c r="F10" s="516"/>
    </row>
    <row r="11" spans="1:6" ht="20.25" customHeight="1">
      <c r="A11" s="601" t="s">
        <v>309</v>
      </c>
      <c r="B11" s="521"/>
      <c r="C11" s="521"/>
      <c r="D11" s="521"/>
      <c r="E11" s="521"/>
      <c r="F11" s="521"/>
    </row>
    <row r="12" spans="1:6" ht="69.75" customHeight="1">
      <c r="A12" s="516" t="s">
        <v>318</v>
      </c>
      <c r="B12" s="516"/>
      <c r="C12" s="516"/>
      <c r="D12" s="516"/>
      <c r="E12" s="516"/>
      <c r="F12" s="516"/>
    </row>
    <row r="13" spans="1:6">
      <c r="A13" s="521" t="s">
        <v>85</v>
      </c>
      <c r="B13" s="521"/>
      <c r="C13" s="521"/>
      <c r="D13" s="521"/>
      <c r="E13" s="521"/>
      <c r="F13" s="521"/>
    </row>
    <row r="14" spans="1:6" ht="32.25" customHeight="1">
      <c r="A14" s="522" t="s">
        <v>336</v>
      </c>
      <c r="B14" s="516"/>
      <c r="C14" s="516"/>
      <c r="D14" s="516"/>
      <c r="E14" s="516"/>
      <c r="F14" s="516"/>
    </row>
    <row r="15" spans="1:6" ht="19.5" customHeight="1">
      <c r="A15" s="521" t="s">
        <v>321</v>
      </c>
      <c r="B15" s="521"/>
      <c r="C15" s="521"/>
      <c r="D15" s="521"/>
      <c r="E15" s="521"/>
      <c r="F15" s="521"/>
    </row>
    <row r="16" spans="1:6">
      <c r="A16" s="522" t="s">
        <v>84</v>
      </c>
      <c r="B16" s="516"/>
      <c r="C16" s="516"/>
      <c r="D16" s="516"/>
      <c r="E16" s="516"/>
      <c r="F16" s="516"/>
    </row>
    <row r="17" spans="1:6" ht="25.5" customHeight="1">
      <c r="A17" s="523" t="s">
        <v>83</v>
      </c>
      <c r="B17" s="523"/>
      <c r="C17" s="523"/>
      <c r="D17" s="523"/>
      <c r="E17" s="523"/>
      <c r="F17" s="523"/>
    </row>
    <row r="18" spans="1:6" ht="319.5" customHeight="1">
      <c r="A18" s="516" t="s">
        <v>319</v>
      </c>
      <c r="B18" s="516"/>
      <c r="C18" s="516"/>
      <c r="D18" s="516"/>
      <c r="E18" s="516"/>
      <c r="F18" s="516"/>
    </row>
    <row r="19" spans="1:6" ht="57.75" customHeight="1">
      <c r="A19" s="523" t="s">
        <v>99</v>
      </c>
      <c r="B19" s="523"/>
      <c r="C19" s="523"/>
      <c r="D19" s="523"/>
      <c r="E19" s="523"/>
      <c r="F19" s="523"/>
    </row>
    <row r="20" spans="1:6" ht="14.25" customHeight="1">
      <c r="A20" s="522" t="s">
        <v>98</v>
      </c>
      <c r="B20" s="516"/>
      <c r="C20" s="516"/>
      <c r="D20" s="516"/>
      <c r="E20" s="516"/>
      <c r="F20" s="516"/>
    </row>
    <row r="21" spans="1:6" ht="60" customHeight="1">
      <c r="A21" s="516" t="s">
        <v>97</v>
      </c>
      <c r="B21" s="516"/>
      <c r="C21" s="516"/>
      <c r="D21" s="516"/>
      <c r="E21" s="516"/>
      <c r="F21" s="516"/>
    </row>
    <row r="22" spans="1:6" ht="63" customHeight="1">
      <c r="A22" s="527" t="s">
        <v>82</v>
      </c>
      <c r="B22" s="527"/>
      <c r="C22" s="527" t="s">
        <v>81</v>
      </c>
      <c r="D22" s="527"/>
      <c r="E22" s="527" t="s">
        <v>80</v>
      </c>
      <c r="F22" s="527"/>
    </row>
    <row r="23" spans="1:6" ht="159" customHeight="1">
      <c r="A23" s="491" t="s">
        <v>96</v>
      </c>
      <c r="B23" s="491"/>
      <c r="C23" s="491"/>
      <c r="D23" s="491"/>
      <c r="E23" s="491" t="s">
        <v>95</v>
      </c>
      <c r="F23" s="491"/>
    </row>
    <row r="24" spans="1:6">
      <c r="A24" s="521" t="s">
        <v>79</v>
      </c>
      <c r="B24" s="521"/>
      <c r="C24" s="521"/>
      <c r="D24" s="521"/>
      <c r="E24" s="521"/>
      <c r="F24" s="521"/>
    </row>
    <row r="25" spans="1:6" ht="117" customHeight="1">
      <c r="A25" s="516" t="s">
        <v>94</v>
      </c>
      <c r="B25" s="516"/>
      <c r="C25" s="516"/>
      <c r="D25" s="516"/>
      <c r="E25" s="516"/>
      <c r="F25" s="516"/>
    </row>
    <row r="26" spans="1:6">
      <c r="A26" s="521" t="s">
        <v>78</v>
      </c>
      <c r="B26" s="521"/>
      <c r="C26" s="521"/>
      <c r="D26" s="521"/>
      <c r="E26" s="521"/>
      <c r="F26" s="521"/>
    </row>
    <row r="27" spans="1:6" ht="128.25" customHeight="1">
      <c r="A27" s="516" t="s">
        <v>93</v>
      </c>
      <c r="B27" s="516"/>
      <c r="C27" s="516"/>
      <c r="D27" s="516"/>
      <c r="E27" s="516"/>
      <c r="F27" s="516"/>
    </row>
    <row r="28" spans="1:6">
      <c r="A28" s="521" t="s">
        <v>77</v>
      </c>
      <c r="B28" s="521"/>
      <c r="C28" s="521"/>
      <c r="D28" s="521"/>
      <c r="E28" s="521"/>
      <c r="F28" s="521"/>
    </row>
    <row r="29" spans="1:6" ht="63" customHeight="1">
      <c r="A29" s="516" t="s">
        <v>92</v>
      </c>
      <c r="B29" s="516"/>
      <c r="C29" s="516"/>
      <c r="D29" s="516"/>
      <c r="E29" s="516"/>
      <c r="F29" s="516"/>
    </row>
    <row r="30" spans="1:6">
      <c r="A30" s="521" t="s">
        <v>76</v>
      </c>
      <c r="B30" s="521"/>
      <c r="C30" s="521"/>
      <c r="D30" s="521"/>
      <c r="E30" s="521"/>
      <c r="F30" s="521"/>
    </row>
    <row r="31" spans="1:6" ht="51.75" customHeight="1">
      <c r="A31" s="578" t="s">
        <v>91</v>
      </c>
      <c r="B31" s="599"/>
      <c r="C31" s="599"/>
      <c r="D31" s="599"/>
      <c r="E31" s="599"/>
      <c r="F31" s="600"/>
    </row>
    <row r="32" spans="1:6" ht="33.75" customHeight="1">
      <c r="A32" s="204" t="s">
        <v>75</v>
      </c>
      <c r="B32" s="63" t="s">
        <v>74</v>
      </c>
      <c r="C32" s="63" t="s">
        <v>311</v>
      </c>
      <c r="D32" s="63" t="s">
        <v>19</v>
      </c>
      <c r="E32" s="63" t="s">
        <v>290</v>
      </c>
      <c r="F32" s="107" t="s">
        <v>73</v>
      </c>
    </row>
    <row r="33" spans="1:6" ht="40.5">
      <c r="A33" s="106" t="s">
        <v>90</v>
      </c>
      <c r="B33" s="199" t="s">
        <v>72</v>
      </c>
      <c r="C33" s="201"/>
      <c r="D33" s="201"/>
      <c r="E33" s="201"/>
      <c r="F33" s="200"/>
    </row>
    <row r="34" spans="1:6" ht="18" customHeight="1">
      <c r="A34" s="200"/>
      <c r="B34" s="200"/>
      <c r="C34" s="200"/>
      <c r="D34" s="200"/>
      <c r="E34" s="200"/>
      <c r="F34" s="200"/>
    </row>
    <row r="35" spans="1:6">
      <c r="A35" s="105" t="s">
        <v>71</v>
      </c>
      <c r="B35" s="205" t="s">
        <v>69</v>
      </c>
      <c r="C35" s="205" t="s">
        <v>0</v>
      </c>
      <c r="D35" s="205" t="s">
        <v>19</v>
      </c>
      <c r="E35" s="205" t="s">
        <v>290</v>
      </c>
      <c r="F35" s="205"/>
    </row>
    <row r="36" spans="1:6">
      <c r="A36" s="203"/>
      <c r="B36" s="109" t="s">
        <v>66</v>
      </c>
      <c r="C36" s="110">
        <v>4977.5</v>
      </c>
      <c r="D36" s="110">
        <v>15679.6</v>
      </c>
      <c r="E36" s="110">
        <v>12752.8</v>
      </c>
      <c r="F36" s="109" t="s">
        <v>290</v>
      </c>
    </row>
    <row r="37" spans="1:6">
      <c r="A37" s="200"/>
      <c r="B37" s="199" t="s">
        <v>66</v>
      </c>
      <c r="C37" s="200"/>
      <c r="D37" s="200"/>
      <c r="E37" s="200"/>
      <c r="F37" s="199"/>
    </row>
    <row r="38" spans="1:6">
      <c r="A38" s="200"/>
      <c r="B38" s="199" t="s">
        <v>66</v>
      </c>
      <c r="C38" s="200"/>
      <c r="D38" s="200"/>
      <c r="E38" s="199"/>
      <c r="F38" s="199"/>
    </row>
    <row r="39" spans="1:6">
      <c r="A39" s="202" t="s">
        <v>70</v>
      </c>
      <c r="B39" s="205" t="s">
        <v>69</v>
      </c>
      <c r="C39" s="205" t="s">
        <v>0</v>
      </c>
      <c r="D39" s="205" t="s">
        <v>19</v>
      </c>
      <c r="E39" s="205" t="s">
        <v>290</v>
      </c>
      <c r="F39" s="205"/>
    </row>
    <row r="40" spans="1:6">
      <c r="A40" s="200" t="s">
        <v>68</v>
      </c>
      <c r="B40" s="199" t="s">
        <v>66</v>
      </c>
      <c r="C40" s="110">
        <v>4977.5</v>
      </c>
      <c r="D40" s="110">
        <v>15679.6</v>
      </c>
      <c r="E40" s="110">
        <v>12752.8</v>
      </c>
      <c r="F40" s="199" t="s">
        <v>290</v>
      </c>
    </row>
    <row r="41" spans="1:6">
      <c r="A41" s="200" t="s">
        <v>67</v>
      </c>
      <c r="B41" s="199" t="s">
        <v>66</v>
      </c>
      <c r="C41" s="199" t="s">
        <v>66</v>
      </c>
      <c r="D41" s="199" t="s">
        <v>66</v>
      </c>
      <c r="E41" s="199" t="s">
        <v>66</v>
      </c>
      <c r="F41" s="199" t="s">
        <v>66</v>
      </c>
    </row>
    <row r="42" spans="1:6">
      <c r="A42" s="200"/>
      <c r="B42" s="199" t="s">
        <v>66</v>
      </c>
      <c r="C42" s="200"/>
      <c r="D42" s="200"/>
      <c r="E42" s="200"/>
      <c r="F42" s="200"/>
    </row>
    <row r="43" spans="1:6">
      <c r="A43" s="200"/>
      <c r="B43" s="199" t="s">
        <v>66</v>
      </c>
      <c r="C43" s="200"/>
      <c r="D43" s="200"/>
      <c r="E43" s="200"/>
      <c r="F43" s="200"/>
    </row>
    <row r="44" spans="1:6" ht="27">
      <c r="A44" s="200" t="s">
        <v>286</v>
      </c>
      <c r="B44" s="199" t="s">
        <v>66</v>
      </c>
      <c r="C44" s="213">
        <v>4977.5</v>
      </c>
      <c r="D44" s="213">
        <v>15679.6</v>
      </c>
      <c r="E44" s="213">
        <v>12752.8</v>
      </c>
      <c r="F44" s="200"/>
    </row>
    <row r="45" spans="1:6" ht="27" customHeight="1">
      <c r="A45" s="521" t="s">
        <v>65</v>
      </c>
      <c r="B45" s="521"/>
      <c r="C45" s="521"/>
      <c r="D45" s="521"/>
      <c r="E45" s="521"/>
      <c r="F45" s="521"/>
    </row>
    <row r="46" spans="1:6">
      <c r="A46" s="516"/>
      <c r="B46" s="516"/>
      <c r="C46" s="516"/>
      <c r="D46" s="516"/>
      <c r="E46" s="516"/>
      <c r="F46" s="516"/>
    </row>
    <row r="47" spans="1:6" ht="27" customHeight="1">
      <c r="A47" s="521" t="s">
        <v>64</v>
      </c>
      <c r="B47" s="521"/>
      <c r="C47" s="521"/>
      <c r="D47" s="521"/>
      <c r="E47" s="521"/>
      <c r="F47" s="521"/>
    </row>
    <row r="48" spans="1:6">
      <c r="A48" s="516"/>
      <c r="B48" s="516"/>
      <c r="C48" s="516"/>
      <c r="D48" s="516"/>
      <c r="E48" s="516"/>
      <c r="F48" s="516"/>
    </row>
    <row r="49" spans="1:6">
      <c r="A49" s="521" t="s">
        <v>63</v>
      </c>
      <c r="B49" s="521"/>
      <c r="C49" s="521"/>
      <c r="D49" s="521"/>
      <c r="E49" s="521"/>
      <c r="F49" s="521"/>
    </row>
    <row r="50" spans="1:6">
      <c r="A50" s="516"/>
      <c r="B50" s="516"/>
      <c r="C50" s="516"/>
      <c r="D50" s="516"/>
      <c r="E50" s="516"/>
      <c r="F50" s="516"/>
    </row>
    <row r="52" spans="1:6" ht="15.75">
      <c r="A52" s="100"/>
      <c r="B52" s="100"/>
      <c r="C52" s="100"/>
      <c r="D52" s="100"/>
    </row>
  </sheetData>
  <mergeCells count="38">
    <mergeCell ref="A9:F9"/>
    <mergeCell ref="A2:F2"/>
    <mergeCell ref="A3:F3"/>
    <mergeCell ref="A6:F6"/>
    <mergeCell ref="A7:F7"/>
    <mergeCell ref="A8:F8"/>
    <mergeCell ref="A21:F21"/>
    <mergeCell ref="A10:F10"/>
    <mergeCell ref="A11:F11"/>
    <mergeCell ref="A12:F12"/>
    <mergeCell ref="A13:F13"/>
    <mergeCell ref="A14:F14"/>
    <mergeCell ref="A15:F15"/>
    <mergeCell ref="A16:F16"/>
    <mergeCell ref="A17:F17"/>
    <mergeCell ref="A18:F18"/>
    <mergeCell ref="A19:F19"/>
    <mergeCell ref="A20:F20"/>
    <mergeCell ref="A29:F29"/>
    <mergeCell ref="A22:B22"/>
    <mergeCell ref="C22:D22"/>
    <mergeCell ref="E22:F22"/>
    <mergeCell ref="A23:B23"/>
    <mergeCell ref="C23:D23"/>
    <mergeCell ref="E23:F23"/>
    <mergeCell ref="A24:F24"/>
    <mergeCell ref="A25:F25"/>
    <mergeCell ref="A26:F26"/>
    <mergeCell ref="A27:F27"/>
    <mergeCell ref="A28:F28"/>
    <mergeCell ref="A49:F49"/>
    <mergeCell ref="A50:F50"/>
    <mergeCell ref="A30:F30"/>
    <mergeCell ref="A31:F31"/>
    <mergeCell ref="A45:F45"/>
    <mergeCell ref="A46:F46"/>
    <mergeCell ref="A47:F47"/>
    <mergeCell ref="A48:F48"/>
  </mergeCells>
  <pageMargins left="0.7" right="0.7" top="0.75" bottom="0.75" header="0.3" footer="0.3"/>
  <pageSetup paperSize="9"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AMPOP</vt:lpstr>
      <vt:lpstr>N 4_hodvacayin</vt:lpstr>
      <vt:lpstr>N 6 nor</vt:lpstr>
      <vt:lpstr>N 6-2</vt:lpstr>
      <vt:lpstr>N 8_taracq</vt:lpstr>
      <vt:lpstr>1016_11005</vt:lpstr>
      <vt:lpstr>1155_11011</vt:lpstr>
      <vt:lpstr>1155_11012</vt:lpstr>
      <vt:lpstr>1155 11013</vt:lpstr>
      <vt:lpstr>1155_11014</vt:lpstr>
      <vt:lpstr>1155_11015</vt:lpstr>
      <vt:lpstr>1155_11016</vt:lpstr>
      <vt:lpstr>1155_11017</vt:lpstr>
      <vt:lpstr>1173_32003</vt:lpstr>
      <vt:lpstr>'1155_11011'!_Toc501014754</vt:lpstr>
      <vt:lpstr>'1155_11012'!_Toc501014754</vt:lpstr>
      <vt:lpstr>'1155_11015'!_Toc501014754</vt:lpstr>
      <vt:lpstr>AMPOP!Print_Area</vt:lpstr>
      <vt:lpstr>AMPOP!Print_Titles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2021-03-16T10:58:42Z</dcterms:modified>
</cp:coreProperties>
</file>