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ayt 2020-2022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10" i="4" l="1"/>
  <c r="I9" i="4" s="1"/>
  <c r="J10" i="4"/>
  <c r="K10" i="4"/>
  <c r="I11" i="4"/>
  <c r="J11" i="4"/>
  <c r="K11" i="4"/>
  <c r="I12" i="4"/>
  <c r="J12" i="4"/>
  <c r="K12" i="4"/>
  <c r="I14" i="4"/>
  <c r="I13" i="4" s="1"/>
  <c r="J14" i="4"/>
  <c r="J13" i="4" s="1"/>
  <c r="K14" i="4"/>
  <c r="I15" i="4"/>
  <c r="J15" i="4"/>
  <c r="K15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I30" i="4"/>
  <c r="J30" i="4"/>
  <c r="J29" i="4" s="1"/>
  <c r="K30" i="4"/>
  <c r="K29" i="4" s="1"/>
  <c r="I32" i="4"/>
  <c r="J32" i="4"/>
  <c r="J31" i="4" s="1"/>
  <c r="K32" i="4"/>
  <c r="I33" i="4"/>
  <c r="J33" i="4"/>
  <c r="K33" i="4"/>
  <c r="K31" i="4" s="1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K16" i="4" l="1"/>
  <c r="J16" i="4"/>
  <c r="J8" i="4" s="1"/>
  <c r="J6" i="4" s="1"/>
  <c r="J5" i="4" s="1"/>
  <c r="J34" i="4"/>
  <c r="I34" i="4"/>
  <c r="I31" i="4"/>
  <c r="K9" i="4"/>
  <c r="K8" i="4" s="1"/>
  <c r="K6" i="4" s="1"/>
  <c r="K5" i="4" s="1"/>
  <c r="J9" i="4"/>
  <c r="I16" i="4"/>
  <c r="K34" i="4"/>
  <c r="K13" i="4"/>
  <c r="I8" i="4"/>
  <c r="I6" i="4" s="1"/>
  <c r="I5" i="4" s="1"/>
</calcChain>
</file>

<file path=xl/sharedStrings.xml><?xml version="1.0" encoding="utf-8"?>
<sst xmlns="http://schemas.openxmlformats.org/spreadsheetml/2006/main" count="51" uniqueCount="49">
  <si>
    <t>8 Անտառվերականգման և անտառապատման աշխատանքներ</t>
  </si>
  <si>
    <t>7 Բնապահպանության նախարարության Անտառային կոմիտեի շենքային պայմանների բարելավում</t>
  </si>
  <si>
    <t>6  Բնապահպանության նախարարության Անտառային կոմիտեի տեխնիկական կարողությունների ընդլայնում</t>
  </si>
  <si>
    <r>
      <t xml:space="preserve">5 Անտառային պետական մոնիտորինգի իրականացում
</t>
    </r>
    <r>
      <rPr>
        <sz val="9"/>
        <rFont val="GHEA Grapalat"/>
        <family val="3"/>
      </rPr>
      <t>«Անտառային մոնիտորինգի կենտրոն» ՊՈԱԿ</t>
    </r>
  </si>
  <si>
    <t>4 Անտառների վնասակար օրգանիզմների դեմ պայքար</t>
  </si>
  <si>
    <t>3 Անտառների կադաստրի վարում</t>
  </si>
  <si>
    <t>11003</t>
  </si>
  <si>
    <t>2 Անտառպահպանական ծառայություններ
«Հայանտառ» ՊՈԱԿ-ի պահպանման ծախսեր</t>
  </si>
  <si>
    <t>1 Անտառային ոլորտում քաղաքականության մշակման և աջակցության ծառայությունների, ծրագրերի համակարգում
Բնապահպանության նախարարության Անտառային կոմիտեի պահպանում</t>
  </si>
  <si>
    <t>Անտառների կառավարում</t>
  </si>
  <si>
    <t>2 Կենդանաբանական այգու ցուցադրություններ</t>
  </si>
  <si>
    <t>1 Բնագիտական նմուշների պահպանություն և ցուցադրություն
 «Հայաստանի բնության պետական թանգարան» ՊՈԱԿ</t>
  </si>
  <si>
    <t>Բնագիտական նմուշների պահպանություն և ցուցադրություն</t>
  </si>
  <si>
    <t>1 Բնապահպանական սուբվենցիաներ համայնքներին</t>
  </si>
  <si>
    <t>Բնապապանական ծրագրերի իրականացում ազդակիր համայնքներում</t>
  </si>
  <si>
    <t xml:space="preserve">12 Գերմանիայի զարգացման վարկերի բանկի (KFW) աջակցությամբ իրականացվող դրամաշնորհային ծրագրի շրջանակներում Սյունիքի մարզի ԲՀՊՏ-ներին՝ անտառային տարածքների՝ ոլորտի պետական կառույցների  տեխնիկական կարողությունների բարելավում </t>
  </si>
  <si>
    <t xml:space="preserve">11. 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 բարելավում </t>
  </si>
  <si>
    <t>10. Աջակցություն Գերմանիայի զարգացման վարկերի բանկի (KFW) կողմից տրամադրվող դրամաշնորհային ծրագրի շրջանակներում</t>
  </si>
  <si>
    <r>
      <t>9 «Զանգեզուր» կենսոլորտային համալիր» ՊՈԱԿ-ի տնօրինության ներքո գտնվող ԲՀՊ տարածքների պահպանության գիտական ուսումնասիրությունների, անտառտնտեսական աշխատանքների կատարում</t>
    </r>
    <r>
      <rPr>
        <b/>
        <sz val="10"/>
        <rFont val="GHEA Grapalat"/>
        <family val="3"/>
      </rPr>
      <t/>
    </r>
  </si>
  <si>
    <t>8 «Զիկատար» պետական արգելավայրի պահպանության, գիտական ուսումնասիրությունների իրականացում</t>
  </si>
  <si>
    <t>7 «Արփի լիճ» ազգային պարկի պահպանության, պարկում գիտական ուսումնասիրությունների կատարում</t>
  </si>
  <si>
    <r>
      <t>6 «Խոսրովի անտառ» պետական արգելոցի պահպանության, գիտական ուսումնասիրությունների  կատարում</t>
    </r>
    <r>
      <rPr>
        <b/>
        <sz val="10"/>
        <rFont val="GHEA Grapalat"/>
        <family val="3"/>
      </rPr>
      <t/>
    </r>
  </si>
  <si>
    <r>
      <t>5 «Արգելոցապարկային համալիր» ՊՈԱԿ-ի տնօրինության ներքո գտնվող ԲՀՊ տարածքների պահպանության գիտական  ուսումնասիրությունների, անտառտնտեսական աշխատանքների կատարում</t>
    </r>
    <r>
      <rPr>
        <b/>
        <u/>
        <sz val="10"/>
        <rFont val="GHEA Grapalat"/>
        <family val="3"/>
      </rPr>
      <t/>
    </r>
  </si>
  <si>
    <t>4 «Դիլիջան» ազգային պարկի պահպանության, պարկում գիտական ուսումնասիրությունների, անտառտնտեսական աշխատանքների կատարում</t>
  </si>
  <si>
    <r>
      <t>3 «Սևան» ազգային պարկի պահպանության, պարկում գիտական ուսումնասիրությունների, անտառտնտեսական աշխատանքների կատարում</t>
    </r>
    <r>
      <rPr>
        <b/>
        <u/>
        <sz val="10"/>
        <rFont val="GHEA Grapalat"/>
        <family val="3"/>
      </rPr>
      <t/>
    </r>
  </si>
  <si>
    <r>
      <t>2 Սևանա  լճում և նրա ջրահավաք ավազանում  ձկան  և խեցգետնի  պաշարների  հաշվառում</t>
    </r>
    <r>
      <rPr>
        <b/>
        <u/>
        <sz val="10"/>
        <color indexed="8"/>
        <rFont val="GHEA Grapalat"/>
        <family val="3"/>
      </rPr>
      <t/>
    </r>
  </si>
  <si>
    <r>
      <t>1 Սևանա  լճի ջրածածկ անտառտնկարկների մաքրում</t>
    </r>
    <r>
      <rPr>
        <b/>
        <u/>
        <sz val="10"/>
        <rFont val="GHEA Grapalat"/>
        <family val="3"/>
      </rPr>
      <t/>
    </r>
  </si>
  <si>
    <t>Բնական պաշարների և բնության հատուկ պահպանվող տարածքների կառավարում և պահպանում</t>
  </si>
  <si>
    <t xml:space="preserve">2 Շրջակա միջավայրի մոնիթորինգի և տեղեկատվության ապահովում
«Շրջակա միջավայրի մոնիթորինգի և տեղեկատվության կենտրոն» ՊՈԱԿ </t>
  </si>
  <si>
    <t xml:space="preserve">1 Շրջակա միջավայրի վրա ազդեցության գնահատում և փորձաքննություն
«Շրջակա միջավայրի վրա ազդեցության փորձաքննական կենտրոն» ՊՈԱԿ </t>
  </si>
  <si>
    <t>Շրջակա միջավայրի վրա ազդեցության գնահատում և մոնիթորինգ</t>
  </si>
  <si>
    <t>3.Բնապահպանության նախարարության տեխնիկական կարողությունների ընդլայնում</t>
  </si>
  <si>
    <r>
      <t xml:space="preserve">2.Բնապահպանության ոլորտի ծրագրերի իրականացում
</t>
    </r>
    <r>
      <rPr>
        <b/>
        <sz val="10"/>
        <color indexed="8"/>
        <rFont val="GHEA Grapalat"/>
        <family val="3"/>
      </rPr>
      <t>«Բնապահպանական ծրագրերի իրականացման գրասենյակ» պետական հիմնարկի պահպանում</t>
    </r>
  </si>
  <si>
    <r>
      <t xml:space="preserve">1 Բնապահպանության ոլորտում քաղաքականության մշակում, ծրագրերի համակարգում և մոնիտորինգ
</t>
    </r>
    <r>
      <rPr>
        <b/>
        <sz val="10"/>
        <color indexed="8"/>
        <rFont val="GHEA Grapalat"/>
        <family val="3"/>
      </rPr>
      <t xml:space="preserve"> (Նախարարության աշխատակազմ) </t>
    </r>
  </si>
  <si>
    <t xml:space="preserve"> Բնապահպանության ոլորտում պետական քաղաքականության մշակում, ծրագրերի համակարգում և մոնիտորինգ</t>
  </si>
  <si>
    <t xml:space="preserve">
1071</t>
  </si>
  <si>
    <t>1.  ԳՈՐԾՈՂ ԾՐԱԳՐԵՐ այդ թվում`</t>
  </si>
  <si>
    <t>2.  ՆՈՐ ՆԱԽԱՁԵՌՆՈՒԹՅՈՒՆՆԵՐ</t>
  </si>
  <si>
    <t>1.  ԳՈՐԾՈՂ ԾՐԱԳՐԵՐ</t>
  </si>
  <si>
    <t>2021
հայտ</t>
  </si>
  <si>
    <t>2020 
հայտ</t>
  </si>
  <si>
    <t>Անվանումը</t>
  </si>
  <si>
    <t>Դասիչը</t>
  </si>
  <si>
    <t>2020-2022 թթ. ՄԺԾԾ հայտը (հազ.դրամ)</t>
  </si>
  <si>
    <t>ՄԻՋՈՑԱՌՄԱՆ</t>
  </si>
  <si>
    <t>ԾՐԱԳՐԻ</t>
  </si>
  <si>
    <t>ՇՐՋԱԿԱ ՄԻՋԱՎԱՅՐԻ ՆԱԽԱՐԱՐՈՒԹՅԱՆ ՀՀ 2020-2022թթ. ՄԺԾԾ ՆԱԽԱԳԾԻ ՎԵՐԱԲԵՐՅԱԼ</t>
  </si>
  <si>
    <t>ԸՆԴԱՄԵՆԸ ՇՐՋԱԿԱ ՄԻՋԱՎԱՅՐԻ ՆԱԽԱՐԱՐՈՒԹՅՈՒՆ
այդ թվում`</t>
  </si>
  <si>
    <t>2022
հայտ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</si>
</sst>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-* #,##0.00_р_._-;\-* #,##0.00_р_._-;_-* &quot;-&quot;??_р_._-;_-@_-"/>
    <numFmt numFmtId="167" formatCode="0.0"/>
    <numFmt numFmtId="168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0"/>
      <color theme="1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10"/>
      <color indexed="8"/>
      <name val="GHEA Grapalat"/>
      <family val="3"/>
    </font>
    <font>
      <b/>
      <u/>
      <sz val="10"/>
      <name val="GHEA Grapalat"/>
      <family val="3"/>
    </font>
    <font>
      <b/>
      <u/>
      <sz val="10"/>
      <color indexed="8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name val="Arial LatArm"/>
      <family val="2"/>
    </font>
    <font>
      <sz val="10"/>
      <color indexed="8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>
      <alignment horizontal="left" vertical="top" wrapText="1"/>
    </xf>
    <xf numFmtId="0" fontId="1" fillId="0" borderId="0"/>
    <xf numFmtId="0" fontId="11" fillId="0" borderId="0"/>
    <xf numFmtId="0" fontId="16" fillId="0" borderId="0"/>
    <xf numFmtId="9" fontId="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7" fillId="0" borderId="0"/>
    <xf numFmtId="0" fontId="20" fillId="0" borderId="0"/>
  </cellStyleXfs>
  <cellXfs count="10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left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top"/>
    </xf>
    <xf numFmtId="0" fontId="3" fillId="2" borderId="0" xfId="2" applyFont="1" applyFill="1"/>
    <xf numFmtId="0" fontId="3" fillId="2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top"/>
    </xf>
    <xf numFmtId="0" fontId="5" fillId="3" borderId="1" xfId="2" quotePrefix="1" applyNumberFormat="1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3" borderId="3" xfId="2" quotePrefix="1" applyNumberFormat="1" applyFont="1" applyFill="1" applyBorder="1" applyAlignment="1">
      <alignment horizontal="left" vertical="center" wrapText="1"/>
    </xf>
    <xf numFmtId="49" fontId="5" fillId="3" borderId="5" xfId="2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top"/>
    </xf>
    <xf numFmtId="165" fontId="8" fillId="3" borderId="1" xfId="2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5" fillId="3" borderId="6" xfId="2" applyFont="1" applyFill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top" wrapText="1"/>
    </xf>
    <xf numFmtId="0" fontId="5" fillId="3" borderId="3" xfId="2" applyFont="1" applyFill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6" fillId="0" borderId="0" xfId="2" applyFont="1"/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65" fontId="3" fillId="0" borderId="0" xfId="2" applyNumberFormat="1" applyFont="1"/>
    <xf numFmtId="165" fontId="3" fillId="3" borderId="1" xfId="2" quotePrefix="1" applyNumberFormat="1" applyFont="1" applyFill="1" applyBorder="1" applyAlignment="1">
      <alignment horizontal="left" vertical="center" wrapText="1"/>
    </xf>
    <xf numFmtId="0" fontId="3" fillId="0" borderId="3" xfId="2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167" fontId="3" fillId="0" borderId="0" xfId="2" applyNumberFormat="1" applyFont="1"/>
    <xf numFmtId="165" fontId="6" fillId="3" borderId="1" xfId="2" quotePrefix="1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left" vertical="center" wrapText="1" shrinkToFit="1"/>
    </xf>
    <xf numFmtId="0" fontId="6" fillId="0" borderId="4" xfId="2" applyFont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left" vertical="center" wrapText="1"/>
    </xf>
    <xf numFmtId="165" fontId="5" fillId="3" borderId="1" xfId="2" applyNumberFormat="1" applyFont="1" applyFill="1" applyBorder="1" applyAlignment="1">
      <alignment horizontal="left" vertical="center" wrapText="1"/>
    </xf>
    <xf numFmtId="0" fontId="3" fillId="0" borderId="6" xfId="2" applyFont="1" applyBorder="1" applyAlignment="1">
      <alignment vertical="center" wrapText="1"/>
    </xf>
    <xf numFmtId="0" fontId="8" fillId="3" borderId="1" xfId="2" quotePrefix="1" applyNumberFormat="1" applyFont="1" applyFill="1" applyBorder="1" applyAlignment="1">
      <alignment horizontal="left" vertical="center" wrapText="1"/>
    </xf>
    <xf numFmtId="0" fontId="3" fillId="0" borderId="3" xfId="2" applyFont="1" applyBorder="1" applyAlignment="1">
      <alignment vertical="center"/>
    </xf>
    <xf numFmtId="0" fontId="3" fillId="0" borderId="1" xfId="2" quotePrefix="1" applyFont="1" applyBorder="1" applyAlignment="1">
      <alignment horizontal="left" vertical="center" wrapText="1"/>
    </xf>
    <xf numFmtId="0" fontId="3" fillId="0" borderId="6" xfId="2" applyFont="1" applyBorder="1" applyAlignment="1">
      <alignment vertical="center"/>
    </xf>
    <xf numFmtId="165" fontId="6" fillId="0" borderId="0" xfId="2" applyNumberFormat="1" applyFont="1"/>
    <xf numFmtId="0" fontId="6" fillId="3" borderId="1" xfId="2" applyFont="1" applyFill="1" applyBorder="1" applyAlignment="1">
      <alignment horizontal="left" vertical="center" wrapText="1"/>
    </xf>
    <xf numFmtId="0" fontId="3" fillId="0" borderId="0" xfId="2" applyFont="1" applyFill="1"/>
    <xf numFmtId="0" fontId="5" fillId="0" borderId="1" xfId="2" quotePrefix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49" fontId="5" fillId="0" borderId="1" xfId="2" quotePrefix="1" applyNumberFormat="1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165" fontId="6" fillId="0" borderId="1" xfId="2" quotePrefix="1" applyNumberFormat="1" applyFont="1" applyFill="1" applyBorder="1" applyAlignment="1">
      <alignment horizontal="center" vertical="center" wrapText="1"/>
    </xf>
    <xf numFmtId="0" fontId="8" fillId="0" borderId="1" xfId="2" quotePrefix="1" applyNumberFormat="1" applyFont="1" applyFill="1" applyBorder="1" applyAlignment="1">
      <alignment horizontal="left" vertical="center" wrapText="1"/>
    </xf>
    <xf numFmtId="0" fontId="8" fillId="5" borderId="1" xfId="2" quotePrefix="1" applyNumberFormat="1" applyFont="1" applyFill="1" applyBorder="1" applyAlignment="1">
      <alignment horizontal="left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2" xfId="3" applyNumberFormat="1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2" quotePrefix="1" applyFont="1" applyBorder="1" applyAlignment="1">
      <alignment horizontal="center" vertical="center" wrapText="1"/>
    </xf>
    <xf numFmtId="0" fontId="6" fillId="0" borderId="0" xfId="2" quotePrefix="1" applyFont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165" fontId="6" fillId="5" borderId="1" xfId="2" quotePrefix="1" applyNumberFormat="1" applyFont="1" applyFill="1" applyBorder="1" applyAlignment="1">
      <alignment horizontal="center" vertical="center" wrapText="1"/>
    </xf>
    <xf numFmtId="165" fontId="6" fillId="4" borderId="1" xfId="2" quotePrefix="1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 shrinkToFit="1"/>
    </xf>
    <xf numFmtId="165" fontId="3" fillId="0" borderId="1" xfId="3" applyNumberFormat="1" applyFont="1" applyFill="1" applyBorder="1" applyAlignment="1">
      <alignment horizontal="center" vertical="center" wrapText="1" shrinkToFit="1"/>
    </xf>
    <xf numFmtId="165" fontId="6" fillId="3" borderId="1" xfId="3" applyNumberFormat="1" applyFont="1" applyFill="1" applyBorder="1" applyAlignment="1">
      <alignment horizontal="center" vertical="center" wrapText="1" shrinkToFi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0" fontId="6" fillId="0" borderId="10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165" fontId="8" fillId="3" borderId="8" xfId="2" applyNumberFormat="1" applyFont="1" applyFill="1" applyBorder="1" applyAlignment="1">
      <alignment horizontal="left" vertical="center" wrapText="1"/>
    </xf>
    <xf numFmtId="165" fontId="8" fillId="3" borderId="7" xfId="2" applyNumberFormat="1" applyFont="1" applyFill="1" applyBorder="1" applyAlignment="1">
      <alignment horizontal="left" vertical="center" wrapText="1"/>
    </xf>
    <xf numFmtId="165" fontId="8" fillId="3" borderId="2" xfId="2" applyNumberFormat="1" applyFont="1" applyFill="1" applyBorder="1" applyAlignment="1">
      <alignment horizontal="left" vertical="center" wrapText="1"/>
    </xf>
    <xf numFmtId="0" fontId="8" fillId="3" borderId="11" xfId="2" quotePrefix="1" applyNumberFormat="1" applyFont="1" applyFill="1" applyBorder="1" applyAlignment="1">
      <alignment horizontal="left" vertical="center" wrapText="1"/>
    </xf>
    <xf numFmtId="0" fontId="8" fillId="3" borderId="7" xfId="2" quotePrefix="1" applyNumberFormat="1" applyFont="1" applyFill="1" applyBorder="1" applyAlignment="1">
      <alignment horizontal="left" vertical="center" wrapText="1"/>
    </xf>
    <xf numFmtId="0" fontId="8" fillId="3" borderId="2" xfId="2" quotePrefix="1" applyNumberFormat="1" applyFont="1" applyFill="1" applyBorder="1" applyAlignment="1">
      <alignment horizontal="left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0" xfId="2" quotePrefix="1" applyFont="1" applyBorder="1" applyAlignment="1">
      <alignment horizontal="center" vertical="center" wrapText="1"/>
    </xf>
    <xf numFmtId="0" fontId="8" fillId="5" borderId="1" xfId="2" quotePrefix="1" applyNumberFormat="1" applyFont="1" applyFill="1" applyBorder="1" applyAlignment="1">
      <alignment horizontal="left" vertical="center" wrapText="1"/>
    </xf>
    <xf numFmtId="0" fontId="8" fillId="5" borderId="3" xfId="2" quotePrefix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164" fontId="6" fillId="2" borderId="1" xfId="3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</cellXfs>
  <cellStyles count="23">
    <cellStyle name="Comma" xfId="1" builtinId="3"/>
    <cellStyle name="Comma 2" xfId="3"/>
    <cellStyle name="Comma 2 2" xfId="4"/>
    <cellStyle name="Comma 2 2 2" xfId="5"/>
    <cellStyle name="Comma 2 5" xfId="6"/>
    <cellStyle name="Comma 3" xfId="7"/>
    <cellStyle name="Comma 4" xfId="8"/>
    <cellStyle name="Comma 7 3" xfId="9"/>
    <cellStyle name="Hyperlink 2" xfId="10"/>
    <cellStyle name="Hyperlink 3" xfId="11"/>
    <cellStyle name="Normal" xfId="0" builtinId="0"/>
    <cellStyle name="Normal 2" xfId="2"/>
    <cellStyle name="Normal 2 2" xfId="12"/>
    <cellStyle name="Normal 3" xfId="13"/>
    <cellStyle name="Normal 4" xfId="14"/>
    <cellStyle name="Normal 5" xfId="15"/>
    <cellStyle name="Normal 7" xfId="16"/>
    <cellStyle name="Percent 2" xfId="17"/>
    <cellStyle name="Style 1" xfId="18"/>
    <cellStyle name="Style 1 2" xfId="19"/>
    <cellStyle name="Обычный_Лист1" xfId="20"/>
    <cellStyle name="Стиль 1" xfId="21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2553566</xdr:colOff>
      <xdr:row>13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2439266" y="26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13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2439266" y="26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13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2439266" y="26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42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439266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42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439266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42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439266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2%20Verj.Hayt%20-%20Copy/Ampop2020-2022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 2020-2022"/>
    </sheetNames>
    <sheetDataSet>
      <sheetData sheetId="0">
        <row r="8">
          <cell r="P8">
            <v>45250.400000000001</v>
          </cell>
          <cell r="Q8">
            <v>45250.400000000001</v>
          </cell>
          <cell r="R8">
            <v>45250.400000000001</v>
          </cell>
        </row>
        <row r="9">
          <cell r="P9">
            <v>272339.8</v>
          </cell>
          <cell r="Q9">
            <v>272339.8</v>
          </cell>
          <cell r="R9">
            <v>272339.8</v>
          </cell>
        </row>
        <row r="11">
          <cell r="P11">
            <v>1073508.6599999999</v>
          </cell>
          <cell r="Q11">
            <v>1089611.2898999997</v>
          </cell>
          <cell r="R11">
            <v>1105955.4592484997</v>
          </cell>
        </row>
        <row r="12">
          <cell r="P12">
            <v>99932.7</v>
          </cell>
          <cell r="Q12">
            <v>101431.69049999998</v>
          </cell>
          <cell r="R12">
            <v>102953.16585749997</v>
          </cell>
        </row>
        <row r="13">
          <cell r="P13">
            <v>15936.2</v>
          </cell>
          <cell r="Q13">
            <v>21563</v>
          </cell>
          <cell r="R13">
            <v>21563</v>
          </cell>
        </row>
        <row r="15">
          <cell r="P15">
            <v>178670.1</v>
          </cell>
          <cell r="Q15">
            <v>178670.1</v>
          </cell>
          <cell r="R15">
            <v>178670.1</v>
          </cell>
        </row>
        <row r="17">
          <cell r="P17">
            <v>936000</v>
          </cell>
          <cell r="Q17">
            <v>236000</v>
          </cell>
          <cell r="R17">
            <v>0</v>
          </cell>
        </row>
        <row r="18">
          <cell r="P18">
            <v>208238.5</v>
          </cell>
          <cell r="Q18">
            <v>216804.1</v>
          </cell>
          <cell r="R18">
            <v>142292.5</v>
          </cell>
        </row>
        <row r="19">
          <cell r="P19">
            <v>7624.3</v>
          </cell>
          <cell r="Q19">
            <v>7624.3</v>
          </cell>
          <cell r="R19">
            <v>7624.3</v>
          </cell>
        </row>
        <row r="20">
          <cell r="P20">
            <v>303199.7</v>
          </cell>
          <cell r="Q20">
            <v>303199.7</v>
          </cell>
          <cell r="R20">
            <v>303199.7</v>
          </cell>
        </row>
        <row r="21">
          <cell r="P21">
            <v>163451</v>
          </cell>
          <cell r="Q21">
            <v>163451</v>
          </cell>
          <cell r="R21">
            <v>163451</v>
          </cell>
        </row>
        <row r="22">
          <cell r="P22">
            <v>168345.60000000001</v>
          </cell>
          <cell r="Q22">
            <v>168345.60000000001</v>
          </cell>
          <cell r="R22">
            <v>168345.60000000001</v>
          </cell>
        </row>
        <row r="23">
          <cell r="P23">
            <v>152887.29999999999</v>
          </cell>
          <cell r="Q23">
            <v>152887.29999999999</v>
          </cell>
          <cell r="R23">
            <v>152887.29999999999</v>
          </cell>
        </row>
        <row r="24">
          <cell r="P24">
            <v>53640</v>
          </cell>
          <cell r="Q24">
            <v>53640</v>
          </cell>
          <cell r="R24">
            <v>53640</v>
          </cell>
        </row>
        <row r="25">
          <cell r="P25">
            <v>15603.8</v>
          </cell>
          <cell r="Q25">
            <v>15603.8</v>
          </cell>
          <cell r="R25">
            <v>15603.8</v>
          </cell>
        </row>
        <row r="26">
          <cell r="P26">
            <v>169524.2</v>
          </cell>
          <cell r="Q26">
            <v>169524.2</v>
          </cell>
          <cell r="R26">
            <v>169524.2</v>
          </cell>
        </row>
        <row r="28">
          <cell r="P28">
            <v>277546.8</v>
          </cell>
          <cell r="Q28">
            <v>67531.3</v>
          </cell>
          <cell r="R28">
            <v>0</v>
          </cell>
        </row>
        <row r="29">
          <cell r="P29">
            <v>405987.3</v>
          </cell>
          <cell r="Q29">
            <v>211429.2</v>
          </cell>
          <cell r="R29">
            <v>0</v>
          </cell>
        </row>
        <row r="31">
          <cell r="P31">
            <v>267075.42749999999</v>
          </cell>
          <cell r="Q31">
            <v>271081.55891249998</v>
          </cell>
          <cell r="R31">
            <v>275147.78229618748</v>
          </cell>
        </row>
        <row r="32">
          <cell r="P32">
            <v>1288295.2</v>
          </cell>
          <cell r="Q32">
            <v>1396034.6</v>
          </cell>
          <cell r="R32">
            <v>1396034.6</v>
          </cell>
        </row>
        <row r="33">
          <cell r="P33">
            <v>15000</v>
          </cell>
          <cell r="Q33">
            <v>15000</v>
          </cell>
          <cell r="R33">
            <v>15000</v>
          </cell>
        </row>
        <row r="34">
          <cell r="P34">
            <v>43710.9</v>
          </cell>
          <cell r="Q34">
            <v>43710.9</v>
          </cell>
          <cell r="R34">
            <v>43710.9</v>
          </cell>
        </row>
        <row r="35">
          <cell r="P35">
            <v>53325.8</v>
          </cell>
          <cell r="Q35">
            <v>53325.8</v>
          </cell>
          <cell r="R35">
            <v>53325.8</v>
          </cell>
        </row>
        <row r="36">
          <cell r="P36">
            <v>3552.8</v>
          </cell>
          <cell r="Q36">
            <v>0</v>
          </cell>
          <cell r="R36">
            <v>0</v>
          </cell>
        </row>
        <row r="37">
          <cell r="P37">
            <v>61126</v>
          </cell>
          <cell r="Q37">
            <v>0</v>
          </cell>
          <cell r="R37">
            <v>0</v>
          </cell>
        </row>
        <row r="38">
          <cell r="P38">
            <v>539520</v>
          </cell>
        </row>
        <row r="41">
          <cell r="P41">
            <v>48328.800000000003</v>
          </cell>
          <cell r="Q41">
            <v>48328.800000000003</v>
          </cell>
          <cell r="R41">
            <v>48328.800000000003</v>
          </cell>
        </row>
        <row r="42">
          <cell r="P42">
            <v>302409.3</v>
          </cell>
          <cell r="Q42">
            <v>302409.3</v>
          </cell>
          <cell r="R42">
            <v>302409.3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5" sqref="M5"/>
    </sheetView>
  </sheetViews>
  <sheetFormatPr defaultRowHeight="13.5"/>
  <cols>
    <col min="1" max="1" width="9" style="4" customWidth="1"/>
    <col min="2" max="2" width="12.140625" style="3" customWidth="1"/>
    <col min="3" max="3" width="9.140625" style="1" customWidth="1"/>
    <col min="4" max="4" width="66.42578125" style="2" customWidth="1"/>
    <col min="5" max="5" width="14.5703125" style="2" hidden="1" customWidth="1"/>
    <col min="6" max="6" width="14.7109375" style="2" hidden="1" customWidth="1"/>
    <col min="7" max="7" width="16.5703125" style="2" hidden="1" customWidth="1"/>
    <col min="8" max="8" width="15.85546875" style="2" hidden="1" customWidth="1"/>
    <col min="9" max="9" width="14.140625" style="83" customWidth="1"/>
    <col min="10" max="10" width="12.85546875" style="83" customWidth="1"/>
    <col min="11" max="11" width="14.5703125" style="83" customWidth="1"/>
    <col min="12" max="12" width="11.140625" style="1" bestFit="1" customWidth="1"/>
    <col min="13" max="13" width="11" style="1" customWidth="1"/>
    <col min="14" max="14" width="11.5703125" style="1" customWidth="1"/>
    <col min="15" max="16384" width="9.140625" style="1"/>
  </cols>
  <sheetData>
    <row r="1" spans="1:14" ht="23.25" customHeight="1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ht="23.25" customHeight="1">
      <c r="A2" s="72"/>
      <c r="B2" s="72"/>
      <c r="C2" s="72"/>
      <c r="D2" s="72"/>
      <c r="E2" s="72"/>
      <c r="F2" s="72"/>
      <c r="G2" s="72"/>
      <c r="H2" s="72"/>
      <c r="I2" s="73"/>
      <c r="J2" s="73"/>
      <c r="K2" s="73"/>
    </row>
    <row r="3" spans="1:14" ht="32.25" customHeight="1">
      <c r="A3" s="93" t="s">
        <v>45</v>
      </c>
      <c r="B3" s="94"/>
      <c r="C3" s="99" t="s">
        <v>44</v>
      </c>
      <c r="D3" s="99"/>
      <c r="E3" s="69"/>
      <c r="F3" s="68"/>
      <c r="G3" s="68"/>
      <c r="H3" s="68"/>
      <c r="I3" s="101" t="s">
        <v>43</v>
      </c>
      <c r="J3" s="101"/>
      <c r="K3" s="101"/>
    </row>
    <row r="4" spans="1:14" ht="36" customHeight="1">
      <c r="A4" s="35" t="s">
        <v>42</v>
      </c>
      <c r="B4" s="70" t="s">
        <v>41</v>
      </c>
      <c r="C4" s="68" t="s">
        <v>42</v>
      </c>
      <c r="D4" s="68" t="s">
        <v>41</v>
      </c>
      <c r="E4" s="69"/>
      <c r="F4" s="68"/>
      <c r="G4" s="68"/>
      <c r="H4" s="68"/>
      <c r="I4" s="71" t="s">
        <v>40</v>
      </c>
      <c r="J4" s="71" t="s">
        <v>39</v>
      </c>
      <c r="K4" s="71" t="s">
        <v>48</v>
      </c>
    </row>
    <row r="5" spans="1:14" ht="36.75" customHeight="1">
      <c r="A5" s="96" t="s">
        <v>47</v>
      </c>
      <c r="B5" s="96"/>
      <c r="C5" s="97"/>
      <c r="D5" s="97"/>
      <c r="E5" s="67"/>
      <c r="F5" s="67"/>
      <c r="G5" s="67"/>
      <c r="H5" s="67"/>
      <c r="I5" s="75">
        <f>I6</f>
        <v>7170030.5874999985</v>
      </c>
      <c r="J5" s="75">
        <f>J6</f>
        <v>6311030.7393124998</v>
      </c>
      <c r="K5" s="75">
        <f>K6</f>
        <v>5983849.5074021872</v>
      </c>
    </row>
    <row r="6" spans="1:14" s="55" customFormat="1" ht="23.25" customHeight="1">
      <c r="A6" s="98" t="s">
        <v>38</v>
      </c>
      <c r="B6" s="98"/>
      <c r="C6" s="98"/>
      <c r="D6" s="98"/>
      <c r="E6" s="66"/>
      <c r="F6" s="66"/>
      <c r="G6" s="66"/>
      <c r="H6" s="66"/>
      <c r="I6" s="65">
        <f>I8</f>
        <v>7170030.5874999985</v>
      </c>
      <c r="J6" s="65">
        <f>J8</f>
        <v>6311030.7393124998</v>
      </c>
      <c r="K6" s="65">
        <f>K8</f>
        <v>5983849.5074021872</v>
      </c>
    </row>
    <row r="7" spans="1:14" s="55" customFormat="1" ht="23.25" customHeight="1">
      <c r="A7" s="98" t="s">
        <v>37</v>
      </c>
      <c r="B7" s="98"/>
      <c r="C7" s="98"/>
      <c r="D7" s="98"/>
      <c r="E7" s="66"/>
      <c r="F7" s="66"/>
      <c r="G7" s="66"/>
      <c r="H7" s="66"/>
      <c r="I7" s="65">
        <v>0</v>
      </c>
      <c r="J7" s="65">
        <v>0</v>
      </c>
      <c r="K7" s="65">
        <v>0</v>
      </c>
    </row>
    <row r="8" spans="1:14" s="55" customFormat="1" ht="26.25" customHeight="1">
      <c r="A8" s="100" t="s">
        <v>36</v>
      </c>
      <c r="B8" s="100"/>
      <c r="C8" s="100"/>
      <c r="D8" s="100"/>
      <c r="E8" s="64"/>
      <c r="F8" s="64"/>
      <c r="G8" s="64"/>
      <c r="H8" s="64"/>
      <c r="I8" s="76">
        <f>I9+I13+I16+I29+I31+I34</f>
        <v>7170030.5874999985</v>
      </c>
      <c r="J8" s="76">
        <f>J9+J13+J16+J29+J31+J34</f>
        <v>6311030.7393124998</v>
      </c>
      <c r="K8" s="76">
        <f>K9+K13+K16+K29+K31+K34</f>
        <v>5983849.5074021872</v>
      </c>
    </row>
    <row r="9" spans="1:14" s="31" customFormat="1" ht="44.25" customHeight="1">
      <c r="A9" s="63" t="s">
        <v>35</v>
      </c>
      <c r="B9" s="102" t="s">
        <v>34</v>
      </c>
      <c r="C9" s="103"/>
      <c r="D9" s="104"/>
      <c r="E9" s="62"/>
      <c r="F9" s="62"/>
      <c r="G9" s="62"/>
      <c r="H9" s="62"/>
      <c r="I9" s="77">
        <f>SUM(I10:I12)</f>
        <v>1189377.5599999998</v>
      </c>
      <c r="J9" s="77">
        <f>SUM(J10:J12)</f>
        <v>1212605.9803999998</v>
      </c>
      <c r="K9" s="77">
        <f>SUM(K10:K12)</f>
        <v>1230471.6251059996</v>
      </c>
    </row>
    <row r="10" spans="1:14" s="55" customFormat="1" ht="66.75" customHeight="1">
      <c r="A10" s="21"/>
      <c r="B10" s="61"/>
      <c r="C10" s="57">
        <v>11001</v>
      </c>
      <c r="D10" s="60" t="s">
        <v>33</v>
      </c>
      <c r="E10" s="60"/>
      <c r="F10" s="60"/>
      <c r="G10" s="60"/>
      <c r="H10" s="60"/>
      <c r="I10" s="78">
        <f>'[1]Ampop 2020-2022'!P11</f>
        <v>1073508.6599999999</v>
      </c>
      <c r="J10" s="78">
        <f>'[1]Ampop 2020-2022'!Q11</f>
        <v>1089611.2898999997</v>
      </c>
      <c r="K10" s="78">
        <f>'[1]Ampop 2020-2022'!R11</f>
        <v>1105955.4592484997</v>
      </c>
    </row>
    <row r="11" spans="1:14" s="55" customFormat="1" ht="58.5" customHeight="1">
      <c r="A11" s="14"/>
      <c r="B11" s="59"/>
      <c r="C11" s="57">
        <v>11002</v>
      </c>
      <c r="D11" s="56" t="s">
        <v>32</v>
      </c>
      <c r="E11" s="56"/>
      <c r="F11" s="56"/>
      <c r="G11" s="56"/>
      <c r="H11" s="56"/>
      <c r="I11" s="78">
        <f>'[1]Ampop 2020-2022'!P12</f>
        <v>99932.7</v>
      </c>
      <c r="J11" s="78">
        <f>'[1]Ampop 2020-2022'!Q12</f>
        <v>101431.69049999998</v>
      </c>
      <c r="K11" s="78">
        <f>'[1]Ampop 2020-2022'!R12</f>
        <v>102953.16585749997</v>
      </c>
    </row>
    <row r="12" spans="1:14" s="55" customFormat="1" ht="43.5" customHeight="1">
      <c r="A12" s="8"/>
      <c r="B12" s="58"/>
      <c r="C12" s="57">
        <v>31001</v>
      </c>
      <c r="D12" s="56" t="s">
        <v>31</v>
      </c>
      <c r="E12" s="56"/>
      <c r="F12" s="56"/>
      <c r="G12" s="56"/>
      <c r="H12" s="56"/>
      <c r="I12" s="78">
        <f>'[1]Ampop 2020-2022'!P13</f>
        <v>15936.2</v>
      </c>
      <c r="J12" s="78">
        <f>'[1]Ampop 2020-2022'!Q13</f>
        <v>21563</v>
      </c>
      <c r="K12" s="78">
        <f>'[1]Ampop 2020-2022'!R13</f>
        <v>21563</v>
      </c>
    </row>
    <row r="13" spans="1:14" s="31" customFormat="1" ht="25.5" customHeight="1">
      <c r="A13" s="33">
        <v>1016</v>
      </c>
      <c r="B13" s="105" t="s">
        <v>30</v>
      </c>
      <c r="C13" s="106"/>
      <c r="D13" s="107"/>
      <c r="E13" s="54"/>
      <c r="F13" s="54"/>
      <c r="G13" s="54"/>
      <c r="H13" s="54"/>
      <c r="I13" s="77">
        <f>I14+I15</f>
        <v>317590.2</v>
      </c>
      <c r="J13" s="77">
        <f>J14+J15</f>
        <v>317590.2</v>
      </c>
      <c r="K13" s="77">
        <f>K14+K15</f>
        <v>317590.2</v>
      </c>
      <c r="L13" s="53"/>
      <c r="M13" s="53"/>
    </row>
    <row r="14" spans="1:14" ht="49.5" customHeight="1">
      <c r="A14" s="21"/>
      <c r="B14" s="52"/>
      <c r="C14" s="34">
        <v>11001</v>
      </c>
      <c r="D14" s="51" t="s">
        <v>29</v>
      </c>
      <c r="E14" s="51"/>
      <c r="F14" s="51"/>
      <c r="G14" s="51"/>
      <c r="H14" s="51"/>
      <c r="I14" s="78">
        <f>'[1]Ampop 2020-2022'!P8</f>
        <v>45250.400000000001</v>
      </c>
      <c r="J14" s="78">
        <f>'[1]Ampop 2020-2022'!Q8</f>
        <v>45250.400000000001</v>
      </c>
      <c r="K14" s="78">
        <f>'[1]Ampop 2020-2022'!R8</f>
        <v>45250.400000000001</v>
      </c>
    </row>
    <row r="15" spans="1:14" ht="46.5" customHeight="1">
      <c r="A15" s="8"/>
      <c r="B15" s="50"/>
      <c r="C15" s="34">
        <v>11002</v>
      </c>
      <c r="D15" s="47" t="s">
        <v>28</v>
      </c>
      <c r="E15" s="47"/>
      <c r="F15" s="47"/>
      <c r="G15" s="47"/>
      <c r="H15" s="47"/>
      <c r="I15" s="78">
        <f>'[1]Ampop 2020-2022'!P9</f>
        <v>272339.8</v>
      </c>
      <c r="J15" s="78">
        <f>'[1]Ampop 2020-2022'!Q9</f>
        <v>272339.8</v>
      </c>
      <c r="K15" s="78">
        <f>'[1]Ampop 2020-2022'!R9</f>
        <v>272339.8</v>
      </c>
    </row>
    <row r="16" spans="1:14" ht="35.25" customHeight="1">
      <c r="A16" s="33">
        <v>1155</v>
      </c>
      <c r="B16" s="90" t="s">
        <v>27</v>
      </c>
      <c r="C16" s="91"/>
      <c r="D16" s="92"/>
      <c r="E16" s="49"/>
      <c r="F16" s="49"/>
      <c r="G16" s="49"/>
      <c r="H16" s="49"/>
      <c r="I16" s="79">
        <f>SUM(I17:I28)</f>
        <v>2862048.4999999995</v>
      </c>
      <c r="J16" s="79">
        <f>SUM(J17:J28)</f>
        <v>1766040.5</v>
      </c>
      <c r="K16" s="79">
        <f>SUM(K17:K28)</f>
        <v>1176568.3999999999</v>
      </c>
      <c r="L16" s="36"/>
      <c r="M16" s="36"/>
      <c r="N16" s="36"/>
    </row>
    <row r="17" spans="1:12" ht="24.75" customHeight="1">
      <c r="A17" s="45"/>
      <c r="B17" s="48"/>
      <c r="C17" s="34">
        <v>11002</v>
      </c>
      <c r="D17" s="46" t="s">
        <v>26</v>
      </c>
      <c r="E17" s="46"/>
      <c r="F17" s="46"/>
      <c r="G17" s="46"/>
      <c r="H17" s="46"/>
      <c r="I17" s="80">
        <f>'[1]Ampop 2020-2022'!P18</f>
        <v>208238.5</v>
      </c>
      <c r="J17" s="80">
        <f>'[1]Ampop 2020-2022'!Q18</f>
        <v>216804.1</v>
      </c>
      <c r="K17" s="80">
        <f>'[1]Ampop 2020-2022'!R18</f>
        <v>142292.5</v>
      </c>
    </row>
    <row r="18" spans="1:12" ht="36.75" customHeight="1">
      <c r="A18" s="45"/>
      <c r="B18" s="39"/>
      <c r="C18" s="34">
        <v>11003</v>
      </c>
      <c r="D18" s="47" t="s">
        <v>25</v>
      </c>
      <c r="E18" s="47"/>
      <c r="F18" s="47"/>
      <c r="G18" s="47"/>
      <c r="H18" s="47"/>
      <c r="I18" s="80">
        <f>'[1]Ampop 2020-2022'!P19</f>
        <v>7624.3</v>
      </c>
      <c r="J18" s="80">
        <f>'[1]Ampop 2020-2022'!Q19</f>
        <v>7624.3</v>
      </c>
      <c r="K18" s="80">
        <f>'[1]Ampop 2020-2022'!R19</f>
        <v>7624.3</v>
      </c>
    </row>
    <row r="19" spans="1:12" ht="39.75" customHeight="1">
      <c r="A19" s="45"/>
      <c r="B19" s="39"/>
      <c r="C19" s="34">
        <v>11004</v>
      </c>
      <c r="D19" s="46" t="s">
        <v>24</v>
      </c>
      <c r="E19" s="46"/>
      <c r="F19" s="46"/>
      <c r="G19" s="46"/>
      <c r="H19" s="46"/>
      <c r="I19" s="80">
        <f>'[1]Ampop 2020-2022'!P20</f>
        <v>303199.7</v>
      </c>
      <c r="J19" s="80">
        <f>'[1]Ampop 2020-2022'!Q20</f>
        <v>303199.7</v>
      </c>
      <c r="K19" s="80">
        <f>'[1]Ampop 2020-2022'!R20</f>
        <v>303199.7</v>
      </c>
    </row>
    <row r="20" spans="1:12" ht="38.25" customHeight="1">
      <c r="A20" s="45"/>
      <c r="B20" s="39"/>
      <c r="C20" s="34">
        <v>11005</v>
      </c>
      <c r="D20" s="47" t="s">
        <v>23</v>
      </c>
      <c r="E20" s="47"/>
      <c r="F20" s="47"/>
      <c r="G20" s="47"/>
      <c r="H20" s="47"/>
      <c r="I20" s="80">
        <f>'[1]Ampop 2020-2022'!P21</f>
        <v>163451</v>
      </c>
      <c r="J20" s="80">
        <f>'[1]Ampop 2020-2022'!Q21</f>
        <v>163451</v>
      </c>
      <c r="K20" s="80">
        <f>'[1]Ampop 2020-2022'!R21</f>
        <v>163451</v>
      </c>
    </row>
    <row r="21" spans="1:12" ht="48" customHeight="1">
      <c r="A21" s="45"/>
      <c r="B21" s="39"/>
      <c r="C21" s="34">
        <v>11006</v>
      </c>
      <c r="D21" s="46" t="s">
        <v>22</v>
      </c>
      <c r="E21" s="46"/>
      <c r="F21" s="46"/>
      <c r="G21" s="46"/>
      <c r="H21" s="46"/>
      <c r="I21" s="80">
        <f>'[1]Ampop 2020-2022'!P22</f>
        <v>168345.60000000001</v>
      </c>
      <c r="J21" s="80">
        <f>'[1]Ampop 2020-2022'!Q22</f>
        <v>168345.60000000001</v>
      </c>
      <c r="K21" s="80">
        <f>'[1]Ampop 2020-2022'!R22</f>
        <v>168345.60000000001</v>
      </c>
    </row>
    <row r="22" spans="1:12" ht="39" customHeight="1">
      <c r="A22" s="45"/>
      <c r="B22" s="39"/>
      <c r="C22" s="34">
        <v>11007</v>
      </c>
      <c r="D22" s="46" t="s">
        <v>21</v>
      </c>
      <c r="E22" s="46"/>
      <c r="F22" s="46"/>
      <c r="G22" s="46"/>
      <c r="H22" s="46"/>
      <c r="I22" s="80">
        <f>'[1]Ampop 2020-2022'!P23</f>
        <v>152887.29999999999</v>
      </c>
      <c r="J22" s="80">
        <f>'[1]Ampop 2020-2022'!Q23</f>
        <v>152887.29999999999</v>
      </c>
      <c r="K22" s="80">
        <f>'[1]Ampop 2020-2022'!R23</f>
        <v>152887.29999999999</v>
      </c>
    </row>
    <row r="23" spans="1:12" ht="41.25" customHeight="1">
      <c r="A23" s="45"/>
      <c r="B23" s="39"/>
      <c r="C23" s="34">
        <v>11008</v>
      </c>
      <c r="D23" s="42" t="s">
        <v>20</v>
      </c>
      <c r="E23" s="42"/>
      <c r="F23" s="42"/>
      <c r="G23" s="42"/>
      <c r="H23" s="42"/>
      <c r="I23" s="80">
        <f>'[1]Ampop 2020-2022'!P24</f>
        <v>53640</v>
      </c>
      <c r="J23" s="80">
        <f>'[1]Ampop 2020-2022'!Q24</f>
        <v>53640</v>
      </c>
      <c r="K23" s="80">
        <f>'[1]Ampop 2020-2022'!R24</f>
        <v>53640</v>
      </c>
    </row>
    <row r="24" spans="1:12" ht="41.25" customHeight="1">
      <c r="A24" s="45"/>
      <c r="B24" s="39"/>
      <c r="C24" s="34">
        <v>11009</v>
      </c>
      <c r="D24" s="46" t="s">
        <v>19</v>
      </c>
      <c r="E24" s="46"/>
      <c r="F24" s="46"/>
      <c r="G24" s="46"/>
      <c r="H24" s="46"/>
      <c r="I24" s="80">
        <f>'[1]Ampop 2020-2022'!P25</f>
        <v>15603.8</v>
      </c>
      <c r="J24" s="80">
        <f>'[1]Ampop 2020-2022'!Q25</f>
        <v>15603.8</v>
      </c>
      <c r="K24" s="80">
        <f>'[1]Ampop 2020-2022'!R25</f>
        <v>15603.8</v>
      </c>
    </row>
    <row r="25" spans="1:12" ht="51.75" customHeight="1">
      <c r="A25" s="45"/>
      <c r="B25" s="39"/>
      <c r="C25" s="34">
        <v>11010</v>
      </c>
      <c r="D25" s="44" t="s">
        <v>18</v>
      </c>
      <c r="E25" s="44"/>
      <c r="F25" s="44"/>
      <c r="G25" s="44"/>
      <c r="H25" s="44"/>
      <c r="I25" s="80">
        <f>'[1]Ampop 2020-2022'!P26</f>
        <v>169524.2</v>
      </c>
      <c r="J25" s="80">
        <f>'[1]Ampop 2020-2022'!Q26</f>
        <v>169524.2</v>
      </c>
      <c r="K25" s="80">
        <f>'[1]Ampop 2020-2022'!R26</f>
        <v>169524.2</v>
      </c>
    </row>
    <row r="26" spans="1:12" ht="43.5" customHeight="1">
      <c r="A26" s="27"/>
      <c r="B26" s="39"/>
      <c r="C26" s="43">
        <v>11001</v>
      </c>
      <c r="D26" s="42" t="s">
        <v>17</v>
      </c>
      <c r="E26" s="42"/>
      <c r="F26" s="42"/>
      <c r="G26" s="42"/>
      <c r="H26" s="41"/>
      <c r="I26" s="80">
        <f>'[1]Ampop 2020-2022'!P17</f>
        <v>936000</v>
      </c>
      <c r="J26" s="80">
        <f>'[1]Ampop 2020-2022'!Q17</f>
        <v>236000</v>
      </c>
      <c r="K26" s="80">
        <f>'[1]Ampop 2020-2022'!R17</f>
        <v>0</v>
      </c>
      <c r="L26" s="40"/>
    </row>
    <row r="27" spans="1:12" ht="60" customHeight="1">
      <c r="A27" s="14"/>
      <c r="B27" s="39"/>
      <c r="C27" s="34">
        <v>12002</v>
      </c>
      <c r="D27" s="37" t="s">
        <v>16</v>
      </c>
      <c r="E27" s="37"/>
      <c r="F27" s="37"/>
      <c r="G27" s="37"/>
      <c r="H27" s="37"/>
      <c r="I27" s="80">
        <f>'[1]Ampop 2020-2022'!P28</f>
        <v>277546.8</v>
      </c>
      <c r="J27" s="80">
        <f>'[1]Ampop 2020-2022'!Q28</f>
        <v>67531.3</v>
      </c>
      <c r="K27" s="80">
        <f>'[1]Ampop 2020-2022'!R28</f>
        <v>0</v>
      </c>
    </row>
    <row r="28" spans="1:12" ht="69" customHeight="1">
      <c r="A28" s="8"/>
      <c r="B28" s="38"/>
      <c r="C28" s="34">
        <v>32001</v>
      </c>
      <c r="D28" s="37" t="s">
        <v>15</v>
      </c>
      <c r="E28" s="37"/>
      <c r="F28" s="37"/>
      <c r="G28" s="37"/>
      <c r="H28" s="37"/>
      <c r="I28" s="78">
        <f>'[1]Ampop 2020-2022'!P29</f>
        <v>405987.3</v>
      </c>
      <c r="J28" s="78">
        <f>'[1]Ampop 2020-2022'!Q29</f>
        <v>211429.2</v>
      </c>
      <c r="K28" s="78">
        <f>'[1]Ampop 2020-2022'!R29</f>
        <v>0</v>
      </c>
      <c r="L28" s="36"/>
    </row>
    <row r="29" spans="1:12" s="31" customFormat="1" ht="36" customHeight="1">
      <c r="A29" s="33">
        <v>1133</v>
      </c>
      <c r="B29" s="108" t="s">
        <v>14</v>
      </c>
      <c r="C29" s="85"/>
      <c r="D29" s="86"/>
      <c r="E29" s="32"/>
      <c r="F29" s="32"/>
      <c r="G29" s="32"/>
      <c r="H29" s="32"/>
      <c r="I29" s="81">
        <f>I30</f>
        <v>178670.1</v>
      </c>
      <c r="J29" s="81">
        <f>J30</f>
        <v>178670.1</v>
      </c>
      <c r="K29" s="81">
        <f>K30</f>
        <v>178670.1</v>
      </c>
    </row>
    <row r="30" spans="1:12" ht="32.25" customHeight="1">
      <c r="A30" s="35"/>
      <c r="B30" s="17"/>
      <c r="C30" s="34">
        <v>12001</v>
      </c>
      <c r="D30" s="5" t="s">
        <v>13</v>
      </c>
      <c r="E30" s="5"/>
      <c r="F30" s="5"/>
      <c r="G30" s="5"/>
      <c r="H30" s="5"/>
      <c r="I30" s="80">
        <f>'[1]Ampop 2020-2022'!P15</f>
        <v>178670.1</v>
      </c>
      <c r="J30" s="80">
        <f>'[1]Ampop 2020-2022'!Q15</f>
        <v>178670.1</v>
      </c>
      <c r="K30" s="80">
        <f>'[1]Ampop 2020-2022'!R15</f>
        <v>178670.1</v>
      </c>
    </row>
    <row r="31" spans="1:12" s="31" customFormat="1" ht="33" customHeight="1">
      <c r="A31" s="33">
        <v>1186</v>
      </c>
      <c r="B31" s="84" t="s">
        <v>12</v>
      </c>
      <c r="C31" s="85"/>
      <c r="D31" s="86"/>
      <c r="E31" s="32"/>
      <c r="F31" s="32"/>
      <c r="G31" s="32"/>
      <c r="H31" s="32"/>
      <c r="I31" s="81">
        <f>I32+I33</f>
        <v>350738.1</v>
      </c>
      <c r="J31" s="81">
        <f>J32+J33</f>
        <v>350738.1</v>
      </c>
      <c r="K31" s="81">
        <f>K32+K33</f>
        <v>350738.1</v>
      </c>
    </row>
    <row r="32" spans="1:12" ht="32.25" customHeight="1">
      <c r="A32" s="27"/>
      <c r="B32" s="30"/>
      <c r="C32" s="29">
        <v>11001</v>
      </c>
      <c r="D32" s="28" t="s">
        <v>11</v>
      </c>
      <c r="E32" s="28"/>
      <c r="F32" s="28"/>
      <c r="G32" s="28"/>
      <c r="H32" s="28"/>
      <c r="I32" s="80">
        <f>'[1]Ampop 2020-2022'!P41</f>
        <v>48328.800000000003</v>
      </c>
      <c r="J32" s="80">
        <f>'[1]Ampop 2020-2022'!Q41</f>
        <v>48328.800000000003</v>
      </c>
      <c r="K32" s="80">
        <f>'[1]Ampop 2020-2022'!R41</f>
        <v>48328.800000000003</v>
      </c>
    </row>
    <row r="33" spans="1:11" ht="28.5" customHeight="1">
      <c r="A33" s="27"/>
      <c r="B33" s="26"/>
      <c r="C33" s="25">
        <v>11002</v>
      </c>
      <c r="D33" s="24" t="s">
        <v>10</v>
      </c>
      <c r="E33" s="24"/>
      <c r="F33" s="24"/>
      <c r="G33" s="24"/>
      <c r="H33" s="24"/>
      <c r="I33" s="80">
        <f>'[1]Ampop 2020-2022'!P42</f>
        <v>302409.3</v>
      </c>
      <c r="J33" s="80">
        <f>'[1]Ampop 2020-2022'!Q42</f>
        <v>302409.3</v>
      </c>
      <c r="K33" s="80">
        <f>'[1]Ampop 2020-2022'!R42</f>
        <v>302409.3</v>
      </c>
    </row>
    <row r="34" spans="1:11" ht="24.75" customHeight="1">
      <c r="A34" s="23">
        <v>1173</v>
      </c>
      <c r="B34" s="87" t="s">
        <v>9</v>
      </c>
      <c r="C34" s="88"/>
      <c r="D34" s="89"/>
      <c r="E34" s="22"/>
      <c r="F34" s="22"/>
      <c r="G34" s="22"/>
      <c r="H34" s="22"/>
      <c r="I34" s="81">
        <f>I35+I36+I37+I38+I39+I40+I41+I42</f>
        <v>2271606.1274999999</v>
      </c>
      <c r="J34" s="81">
        <f>J35+J36+J37+J38+J39+J40+J41+J42</f>
        <v>2485385.8589125001</v>
      </c>
      <c r="K34" s="81">
        <f>K35+K36+K37+K38+K39+K40+K41+K42</f>
        <v>2729811.0822961875</v>
      </c>
    </row>
    <row r="35" spans="1:11" ht="54">
      <c r="A35" s="21"/>
      <c r="B35" s="20"/>
      <c r="C35" s="19">
        <v>11001</v>
      </c>
      <c r="D35" s="18" t="s">
        <v>8</v>
      </c>
      <c r="E35" s="18"/>
      <c r="F35" s="18"/>
      <c r="G35" s="18"/>
      <c r="H35" s="18"/>
      <c r="I35" s="80">
        <f>'[1]Ampop 2020-2022'!P31</f>
        <v>267075.42749999999</v>
      </c>
      <c r="J35" s="80">
        <f>'[1]Ampop 2020-2022'!Q31</f>
        <v>271081.55891249998</v>
      </c>
      <c r="K35" s="80">
        <f>'[1]Ampop 2020-2022'!R31</f>
        <v>275147.78229618748</v>
      </c>
    </row>
    <row r="36" spans="1:11" ht="36" customHeight="1">
      <c r="A36" s="14"/>
      <c r="B36" s="13"/>
      <c r="C36" s="6">
        <v>11002</v>
      </c>
      <c r="D36" s="5" t="s">
        <v>7</v>
      </c>
      <c r="E36" s="5"/>
      <c r="F36" s="5"/>
      <c r="G36" s="5"/>
      <c r="H36" s="5"/>
      <c r="I36" s="80">
        <f>'[1]Ampop 2020-2022'!P32</f>
        <v>1288295.2</v>
      </c>
      <c r="J36" s="80">
        <f>'[1]Ampop 2020-2022'!Q32</f>
        <v>1396034.6</v>
      </c>
      <c r="K36" s="80">
        <f>'[1]Ampop 2020-2022'!R32</f>
        <v>1396034.6</v>
      </c>
    </row>
    <row r="37" spans="1:11" ht="21" customHeight="1">
      <c r="A37" s="14"/>
      <c r="B37" s="13"/>
      <c r="C37" s="6" t="s">
        <v>6</v>
      </c>
      <c r="D37" s="5" t="s">
        <v>5</v>
      </c>
      <c r="E37" s="5"/>
      <c r="F37" s="5"/>
      <c r="G37" s="5"/>
      <c r="H37" s="5"/>
      <c r="I37" s="80">
        <f>'[1]Ampop 2020-2022'!P33</f>
        <v>15000</v>
      </c>
      <c r="J37" s="80">
        <f>'[1]Ampop 2020-2022'!Q33</f>
        <v>15000</v>
      </c>
      <c r="K37" s="80">
        <f>'[1]Ampop 2020-2022'!R33</f>
        <v>15000</v>
      </c>
    </row>
    <row r="38" spans="1:11" ht="26.25" customHeight="1">
      <c r="A38" s="14"/>
      <c r="B38" s="13"/>
      <c r="C38" s="17">
        <v>11004</v>
      </c>
      <c r="D38" s="5" t="s">
        <v>4</v>
      </c>
      <c r="E38" s="5"/>
      <c r="F38" s="5"/>
      <c r="G38" s="5"/>
      <c r="H38" s="5"/>
      <c r="I38" s="80">
        <f>'[1]Ampop 2020-2022'!P34</f>
        <v>43710.9</v>
      </c>
      <c r="J38" s="80">
        <f>'[1]Ampop 2020-2022'!Q34</f>
        <v>43710.9</v>
      </c>
      <c r="K38" s="80">
        <f>'[1]Ampop 2020-2022'!R34</f>
        <v>43710.9</v>
      </c>
    </row>
    <row r="39" spans="1:11" s="9" customFormat="1" ht="36.75" customHeight="1">
      <c r="A39" s="14"/>
      <c r="B39" s="13"/>
      <c r="C39" s="16">
        <v>11005</v>
      </c>
      <c r="D39" s="10" t="s">
        <v>3</v>
      </c>
      <c r="E39" s="10"/>
      <c r="F39" s="10"/>
      <c r="G39" s="10"/>
      <c r="H39" s="10"/>
      <c r="I39" s="80">
        <f>'[1]Ampop 2020-2022'!P35</f>
        <v>53325.8</v>
      </c>
      <c r="J39" s="80">
        <f>'[1]Ampop 2020-2022'!Q35</f>
        <v>53325.8</v>
      </c>
      <c r="K39" s="80">
        <f>'[1]Ampop 2020-2022'!R35</f>
        <v>53325.8</v>
      </c>
    </row>
    <row r="40" spans="1:11" ht="39" customHeight="1">
      <c r="A40" s="14"/>
      <c r="B40" s="13"/>
      <c r="C40" s="74">
        <v>31001</v>
      </c>
      <c r="D40" s="15" t="s">
        <v>2</v>
      </c>
      <c r="E40" s="15"/>
      <c r="F40" s="15"/>
      <c r="G40" s="15"/>
      <c r="H40" s="15"/>
      <c r="I40" s="80">
        <f>'[1]Ampop 2020-2022'!P36</f>
        <v>3552.8</v>
      </c>
      <c r="J40" s="80">
        <f>'[1]Ampop 2020-2022'!Q36</f>
        <v>0</v>
      </c>
      <c r="K40" s="80">
        <f>'[1]Ampop 2020-2022'!R36</f>
        <v>0</v>
      </c>
    </row>
    <row r="41" spans="1:11" s="9" customFormat="1" ht="41.25" customHeight="1">
      <c r="A41" s="14"/>
      <c r="B41" s="13"/>
      <c r="C41" s="12">
        <v>31002</v>
      </c>
      <c r="D41" s="11" t="s">
        <v>1</v>
      </c>
      <c r="E41" s="10"/>
      <c r="F41" s="10"/>
      <c r="G41" s="10"/>
      <c r="H41" s="10"/>
      <c r="I41" s="80">
        <f>'[1]Ampop 2020-2022'!P37</f>
        <v>61126</v>
      </c>
      <c r="J41" s="80">
        <f>'[1]Ampop 2020-2022'!Q37</f>
        <v>0</v>
      </c>
      <c r="K41" s="80">
        <f>'[1]Ampop 2020-2022'!R37</f>
        <v>0</v>
      </c>
    </row>
    <row r="42" spans="1:11" ht="24.75" customHeight="1">
      <c r="A42" s="8"/>
      <c r="B42" s="7"/>
      <c r="C42" s="74">
        <v>32001</v>
      </c>
      <c r="D42" s="5" t="s">
        <v>0</v>
      </c>
      <c r="E42" s="5"/>
      <c r="F42" s="5"/>
      <c r="G42" s="5"/>
      <c r="H42" s="5"/>
      <c r="I42" s="80">
        <f>'[1]Ampop 2020-2022'!P38</f>
        <v>539520</v>
      </c>
      <c r="J42" s="82">
        <v>706233</v>
      </c>
      <c r="K42" s="82">
        <v>946592</v>
      </c>
    </row>
  </sheetData>
  <mergeCells count="14">
    <mergeCell ref="B31:D31"/>
    <mergeCell ref="B34:D34"/>
    <mergeCell ref="B16:D16"/>
    <mergeCell ref="A3:B3"/>
    <mergeCell ref="A1:K1"/>
    <mergeCell ref="A5:D5"/>
    <mergeCell ref="A7:D7"/>
    <mergeCell ref="C3:D3"/>
    <mergeCell ref="A6:D6"/>
    <mergeCell ref="A8:D8"/>
    <mergeCell ref="I3:K3"/>
    <mergeCell ref="B9:D9"/>
    <mergeCell ref="B13:D13"/>
    <mergeCell ref="B29:D29"/>
  </mergeCells>
  <pageMargins left="0.24" right="0.16" top="0.31" bottom="0.26" header="0.2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Hayt 2020-2022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2019-07-17T07:27:14Z</dcterms:modified>
</cp:coreProperties>
</file>